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hartman\Box\BYU_web\444Files\"/>
    </mc:Choice>
  </mc:AlternateContent>
  <xr:revisionPtr revIDLastSave="0" documentId="13_ncr:1_{373C9D86-1643-4083-8091-67F4C53857D9}" xr6:coauthVersionLast="47" xr6:coauthVersionMax="47" xr10:uidLastSave="{00000000-0000-0000-0000-000000000000}"/>
  <bookViews>
    <workbookView xWindow="-96" yWindow="-96" windowWidth="23232" windowHeight="13992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9" i="2" l="1"/>
  <c r="E79" i="2"/>
  <c r="F79" i="2"/>
  <c r="G79" i="2"/>
  <c r="H79" i="2"/>
  <c r="D80" i="2"/>
  <c r="F80" i="2" s="1"/>
  <c r="E80" i="2"/>
  <c r="G80" i="2"/>
  <c r="H80" i="2"/>
  <c r="D81" i="2"/>
  <c r="E81" i="2"/>
  <c r="F81" i="2"/>
  <c r="G81" i="2"/>
  <c r="H81" i="2"/>
  <c r="D82" i="2"/>
  <c r="E82" i="2"/>
  <c r="F82" i="2"/>
  <c r="G82" i="2"/>
  <c r="H82" i="2"/>
  <c r="D83" i="2"/>
  <c r="E83" i="2"/>
  <c r="G83" i="2"/>
  <c r="H83" i="2"/>
  <c r="D84" i="2"/>
  <c r="E84" i="2"/>
  <c r="G84" i="2"/>
  <c r="H84" i="2"/>
  <c r="H78" i="2"/>
  <c r="G78" i="2"/>
  <c r="E78" i="2"/>
  <c r="D78" i="2"/>
  <c r="F78" i="2" s="1"/>
  <c r="H77" i="2"/>
  <c r="G77" i="2"/>
  <c r="E77" i="2"/>
  <c r="D77" i="2"/>
  <c r="F77" i="2" s="1"/>
  <c r="H76" i="2"/>
  <c r="G76" i="2"/>
  <c r="F76" i="2"/>
  <c r="E76" i="2"/>
  <c r="D76" i="2"/>
  <c r="O76" i="2" s="1"/>
  <c r="H75" i="2"/>
  <c r="G75" i="2"/>
  <c r="E75" i="2"/>
  <c r="D75" i="2"/>
  <c r="O75" i="2" s="1"/>
  <c r="H74" i="2"/>
  <c r="G74" i="2"/>
  <c r="E74" i="2"/>
  <c r="D74" i="2"/>
  <c r="O74" i="2" s="1"/>
  <c r="H73" i="2"/>
  <c r="G73" i="2"/>
  <c r="E73" i="2"/>
  <c r="D73" i="2"/>
  <c r="O73" i="2" s="1"/>
  <c r="H72" i="2"/>
  <c r="G72" i="2"/>
  <c r="E72" i="2"/>
  <c r="D72" i="2"/>
  <c r="O72" i="2" s="1"/>
  <c r="H71" i="2"/>
  <c r="G71" i="2"/>
  <c r="E71" i="2"/>
  <c r="D71" i="2"/>
  <c r="O71" i="2" s="1"/>
  <c r="O70" i="2"/>
  <c r="H70" i="2"/>
  <c r="G70" i="2"/>
  <c r="E70" i="2"/>
  <c r="D70" i="2"/>
  <c r="F70" i="2" s="1"/>
  <c r="H69" i="2"/>
  <c r="G69" i="2"/>
  <c r="E69" i="2"/>
  <c r="D69" i="2"/>
  <c r="F69" i="2" s="1"/>
  <c r="H68" i="2"/>
  <c r="G68" i="2"/>
  <c r="E68" i="2"/>
  <c r="D68" i="2"/>
  <c r="F68" i="2" s="1"/>
  <c r="H67" i="2"/>
  <c r="G67" i="2"/>
  <c r="E67" i="2"/>
  <c r="D67" i="2"/>
  <c r="F67" i="2" s="1"/>
  <c r="H66" i="2"/>
  <c r="G66" i="2"/>
  <c r="F66" i="2"/>
  <c r="E66" i="2"/>
  <c r="D66" i="2"/>
  <c r="O66" i="2" s="1"/>
  <c r="H65" i="2"/>
  <c r="G65" i="2"/>
  <c r="E65" i="2"/>
  <c r="D65" i="2"/>
  <c r="O65" i="2" s="1"/>
  <c r="H64" i="2"/>
  <c r="G64" i="2"/>
  <c r="E64" i="2"/>
  <c r="D64" i="2"/>
  <c r="O64" i="2" s="1"/>
  <c r="H63" i="2"/>
  <c r="G63" i="2"/>
  <c r="E63" i="2"/>
  <c r="D63" i="2"/>
  <c r="O63" i="2" s="1"/>
  <c r="H62" i="2"/>
  <c r="G62" i="2"/>
  <c r="E62" i="2"/>
  <c r="D62" i="2"/>
  <c r="O62" i="2" s="1"/>
  <c r="H61" i="2"/>
  <c r="G61" i="2"/>
  <c r="E61" i="2"/>
  <c r="D61" i="2"/>
  <c r="O61" i="2" s="1"/>
  <c r="H60" i="2"/>
  <c r="G60" i="2"/>
  <c r="E60" i="2"/>
  <c r="D60" i="2"/>
  <c r="F60" i="2" s="1"/>
  <c r="H59" i="2"/>
  <c r="G59" i="2"/>
  <c r="E59" i="2"/>
  <c r="D59" i="2"/>
  <c r="F59" i="2" s="1"/>
  <c r="H58" i="2"/>
  <c r="G58" i="2"/>
  <c r="E58" i="2"/>
  <c r="D58" i="2"/>
  <c r="F58" i="2" s="1"/>
  <c r="H57" i="2"/>
  <c r="G57" i="2"/>
  <c r="E57" i="2"/>
  <c r="D57" i="2"/>
  <c r="F57" i="2" s="1"/>
  <c r="H56" i="2"/>
  <c r="G56" i="2"/>
  <c r="E56" i="2"/>
  <c r="D56" i="2"/>
  <c r="O56" i="2" s="1"/>
  <c r="H55" i="2"/>
  <c r="G55" i="2"/>
  <c r="E55" i="2"/>
  <c r="D55" i="2"/>
  <c r="O55" i="2" s="1"/>
  <c r="H54" i="2"/>
  <c r="G54" i="2"/>
  <c r="E54" i="2"/>
  <c r="D54" i="2"/>
  <c r="O54" i="2" s="1"/>
  <c r="H53" i="2"/>
  <c r="G53" i="2"/>
  <c r="E53" i="2"/>
  <c r="D53" i="2"/>
  <c r="O53" i="2" s="1"/>
  <c r="H52" i="2"/>
  <c r="G52" i="2"/>
  <c r="E52" i="2"/>
  <c r="D52" i="2"/>
  <c r="O52" i="2" s="1"/>
  <c r="H51" i="2"/>
  <c r="G51" i="2"/>
  <c r="E51" i="2"/>
  <c r="D51" i="2"/>
  <c r="O51" i="2" s="1"/>
  <c r="H50" i="2"/>
  <c r="G50" i="2"/>
  <c r="E50" i="2"/>
  <c r="D50" i="2"/>
  <c r="F50" i="2" s="1"/>
  <c r="H49" i="2"/>
  <c r="G49" i="2"/>
  <c r="F49" i="2"/>
  <c r="E49" i="2"/>
  <c r="D49" i="2"/>
  <c r="O49" i="2" s="1"/>
  <c r="O48" i="2"/>
  <c r="H48" i="2"/>
  <c r="G48" i="2"/>
  <c r="E48" i="2"/>
  <c r="D48" i="2"/>
  <c r="F48" i="2" s="1"/>
  <c r="H47" i="2"/>
  <c r="G47" i="2"/>
  <c r="E47" i="2"/>
  <c r="D47" i="2"/>
  <c r="F47" i="2" s="1"/>
  <c r="H46" i="2"/>
  <c r="G46" i="2"/>
  <c r="E46" i="2"/>
  <c r="D46" i="2"/>
  <c r="O46" i="2" s="1"/>
  <c r="H45" i="2"/>
  <c r="G45" i="2"/>
  <c r="E45" i="2"/>
  <c r="D45" i="2"/>
  <c r="O45" i="2" s="1"/>
  <c r="H44" i="2"/>
  <c r="G44" i="2"/>
  <c r="F44" i="2"/>
  <c r="E44" i="2"/>
  <c r="D44" i="2"/>
  <c r="O44" i="2" s="1"/>
  <c r="H43" i="2"/>
  <c r="G43" i="2"/>
  <c r="E43" i="2"/>
  <c r="D43" i="2"/>
  <c r="O43" i="2" s="1"/>
  <c r="H42" i="2"/>
  <c r="G42" i="2"/>
  <c r="E42" i="2"/>
  <c r="D42" i="2"/>
  <c r="O42" i="2" s="1"/>
  <c r="H41" i="2"/>
  <c r="G41" i="2"/>
  <c r="E41" i="2"/>
  <c r="D41" i="2"/>
  <c r="O41" i="2" s="1"/>
  <c r="H40" i="2"/>
  <c r="G40" i="2"/>
  <c r="E40" i="2"/>
  <c r="D40" i="2"/>
  <c r="F40" i="2" s="1"/>
  <c r="H39" i="2"/>
  <c r="G39" i="2"/>
  <c r="E39" i="2"/>
  <c r="D39" i="2"/>
  <c r="O39" i="2" s="1"/>
  <c r="H38" i="2"/>
  <c r="G38" i="2"/>
  <c r="E38" i="2"/>
  <c r="D38" i="2"/>
  <c r="F38" i="2" s="1"/>
  <c r="H37" i="2"/>
  <c r="G37" i="2"/>
  <c r="E37" i="2"/>
  <c r="D37" i="2"/>
  <c r="F37" i="2" s="1"/>
  <c r="H36" i="2"/>
  <c r="G36" i="2"/>
  <c r="E36" i="2"/>
  <c r="D36" i="2"/>
  <c r="O36" i="2" s="1"/>
  <c r="H35" i="2"/>
  <c r="G35" i="2"/>
  <c r="E35" i="2"/>
  <c r="D35" i="2"/>
  <c r="O35" i="2" s="1"/>
  <c r="H34" i="2"/>
  <c r="G34" i="2"/>
  <c r="E34" i="2"/>
  <c r="D34" i="2"/>
  <c r="O34" i="2" s="1"/>
  <c r="H33" i="2"/>
  <c r="G33" i="2"/>
  <c r="E33" i="2"/>
  <c r="D33" i="2"/>
  <c r="O33" i="2" s="1"/>
  <c r="H32" i="2"/>
  <c r="G32" i="2"/>
  <c r="E32" i="2"/>
  <c r="D32" i="2"/>
  <c r="O32" i="2" s="1"/>
  <c r="H31" i="2"/>
  <c r="G31" i="2"/>
  <c r="E31" i="2"/>
  <c r="D31" i="2"/>
  <c r="O31" i="2" s="1"/>
  <c r="O30" i="2"/>
  <c r="H30" i="2"/>
  <c r="G30" i="2"/>
  <c r="E30" i="2"/>
  <c r="D30" i="2"/>
  <c r="F30" i="2" s="1"/>
  <c r="H29" i="2"/>
  <c r="G29" i="2"/>
  <c r="E29" i="2"/>
  <c r="D29" i="2"/>
  <c r="O29" i="2" s="1"/>
  <c r="H28" i="2"/>
  <c r="G28" i="2"/>
  <c r="E28" i="2"/>
  <c r="D28" i="2"/>
  <c r="F28" i="2" s="1"/>
  <c r="H27" i="2"/>
  <c r="G27" i="2"/>
  <c r="E27" i="2"/>
  <c r="D27" i="2"/>
  <c r="F27" i="2" s="1"/>
  <c r="H26" i="2"/>
  <c r="G26" i="2"/>
  <c r="F26" i="2"/>
  <c r="E26" i="2"/>
  <c r="D26" i="2"/>
  <c r="O26" i="2" s="1"/>
  <c r="H25" i="2"/>
  <c r="G25" i="2"/>
  <c r="E25" i="2"/>
  <c r="D25" i="2"/>
  <c r="O25" i="2" s="1"/>
  <c r="H24" i="2"/>
  <c r="G24" i="2"/>
  <c r="E24" i="2"/>
  <c r="D24" i="2"/>
  <c r="O24" i="2" s="1"/>
  <c r="H23" i="2"/>
  <c r="G23" i="2"/>
  <c r="E23" i="2"/>
  <c r="D23" i="2"/>
  <c r="O23" i="2" s="1"/>
  <c r="H22" i="2"/>
  <c r="G22" i="2"/>
  <c r="E22" i="2"/>
  <c r="D22" i="2"/>
  <c r="O22" i="2" s="1"/>
  <c r="H21" i="2"/>
  <c r="G21" i="2"/>
  <c r="E21" i="2"/>
  <c r="D21" i="2"/>
  <c r="O21" i="2" s="1"/>
  <c r="H20" i="2"/>
  <c r="G20" i="2"/>
  <c r="E20" i="2"/>
  <c r="D20" i="2"/>
  <c r="F20" i="2" s="1"/>
  <c r="H19" i="2"/>
  <c r="G19" i="2"/>
  <c r="E19" i="2"/>
  <c r="D19" i="2"/>
  <c r="F19" i="2" s="1"/>
  <c r="H18" i="2"/>
  <c r="G18" i="2"/>
  <c r="E18" i="2"/>
  <c r="D18" i="2"/>
  <c r="F18" i="2" s="1"/>
  <c r="H17" i="2"/>
  <c r="G17" i="2"/>
  <c r="E17" i="2"/>
  <c r="D17" i="2"/>
  <c r="F17" i="2" s="1"/>
  <c r="H16" i="2"/>
  <c r="G16" i="2"/>
  <c r="E16" i="2"/>
  <c r="D16" i="2"/>
  <c r="O16" i="2" s="1"/>
  <c r="H15" i="2"/>
  <c r="G15" i="2"/>
  <c r="E15" i="2"/>
  <c r="D15" i="2"/>
  <c r="O15" i="2" s="1"/>
  <c r="H14" i="2"/>
  <c r="G14" i="2"/>
  <c r="E14" i="2"/>
  <c r="D14" i="2"/>
  <c r="O14" i="2" s="1"/>
  <c r="H13" i="2"/>
  <c r="G13" i="2"/>
  <c r="E13" i="2"/>
  <c r="D13" i="2"/>
  <c r="O13" i="2" s="1"/>
  <c r="H12" i="2"/>
  <c r="G12" i="2"/>
  <c r="E12" i="2"/>
  <c r="D12" i="2"/>
  <c r="O12" i="2" s="1"/>
  <c r="H11" i="2"/>
  <c r="G11" i="2"/>
  <c r="E11" i="2"/>
  <c r="D11" i="2"/>
  <c r="O11" i="2" s="1"/>
  <c r="H10" i="2"/>
  <c r="G10" i="2"/>
  <c r="E10" i="2"/>
  <c r="D10" i="2"/>
  <c r="F10" i="2" s="1"/>
  <c r="H9" i="2"/>
  <c r="G9" i="2"/>
  <c r="E9" i="2"/>
  <c r="D9" i="2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9" i="1"/>
  <c r="H9" i="1"/>
  <c r="D10" i="1"/>
  <c r="D11" i="1"/>
  <c r="O11" i="1" s="1"/>
  <c r="D12" i="1"/>
  <c r="O12" i="1" s="1"/>
  <c r="D13" i="1"/>
  <c r="O13" i="1" s="1"/>
  <c r="D14" i="1"/>
  <c r="D15" i="1"/>
  <c r="O15" i="1" s="1"/>
  <c r="D16" i="1"/>
  <c r="O16" i="1" s="1"/>
  <c r="F16" i="1"/>
  <c r="D17" i="1"/>
  <c r="O17" i="1" s="1"/>
  <c r="D18" i="1"/>
  <c r="D19" i="1"/>
  <c r="O19" i="1" s="1"/>
  <c r="D20" i="1"/>
  <c r="O20" i="1" s="1"/>
  <c r="D21" i="1"/>
  <c r="O21" i="1" s="1"/>
  <c r="D22" i="1"/>
  <c r="D23" i="1"/>
  <c r="O23" i="1" s="1"/>
  <c r="D24" i="1"/>
  <c r="O24" i="1" s="1"/>
  <c r="D25" i="1"/>
  <c r="O25" i="1" s="1"/>
  <c r="D26" i="1"/>
  <c r="D27" i="1"/>
  <c r="O27" i="1" s="1"/>
  <c r="F27" i="1"/>
  <c r="D28" i="1"/>
  <c r="O28" i="1" s="1"/>
  <c r="D29" i="1"/>
  <c r="O29" i="1" s="1"/>
  <c r="D30" i="1"/>
  <c r="D31" i="1"/>
  <c r="O31" i="1" s="1"/>
  <c r="D32" i="1"/>
  <c r="O32" i="1" s="1"/>
  <c r="D33" i="1"/>
  <c r="O33" i="1" s="1"/>
  <c r="D34" i="1"/>
  <c r="D35" i="1"/>
  <c r="O35" i="1" s="1"/>
  <c r="D36" i="1"/>
  <c r="O36" i="1" s="1"/>
  <c r="D37" i="1"/>
  <c r="O37" i="1" s="1"/>
  <c r="F37" i="1"/>
  <c r="D38" i="1"/>
  <c r="D39" i="1"/>
  <c r="O39" i="1" s="1"/>
  <c r="F39" i="1"/>
  <c r="D40" i="1"/>
  <c r="O40" i="1" s="1"/>
  <c r="F40" i="1"/>
  <c r="D41" i="1"/>
  <c r="O41" i="1" s="1"/>
  <c r="D42" i="1"/>
  <c r="D43" i="1"/>
  <c r="O43" i="1" s="1"/>
  <c r="D44" i="1"/>
  <c r="O44" i="1" s="1"/>
  <c r="D45" i="1"/>
  <c r="O45" i="1" s="1"/>
  <c r="F45" i="1"/>
  <c r="D46" i="1"/>
  <c r="D47" i="1"/>
  <c r="O47" i="1" s="1"/>
  <c r="D48" i="1"/>
  <c r="O48" i="1" s="1"/>
  <c r="F48" i="1"/>
  <c r="D49" i="1"/>
  <c r="O49" i="1" s="1"/>
  <c r="D50" i="1"/>
  <c r="D51" i="1"/>
  <c r="O51" i="1" s="1"/>
  <c r="F51" i="1"/>
  <c r="D52" i="1"/>
  <c r="O52" i="1" s="1"/>
  <c r="D53" i="1"/>
  <c r="O53" i="1" s="1"/>
  <c r="F53" i="1"/>
  <c r="D54" i="1"/>
  <c r="D55" i="1"/>
  <c r="O55" i="1" s="1"/>
  <c r="F55" i="1"/>
  <c r="D56" i="1"/>
  <c r="O56" i="1" s="1"/>
  <c r="D57" i="1"/>
  <c r="O57" i="1" s="1"/>
  <c r="D58" i="1"/>
  <c r="D59" i="1"/>
  <c r="O59" i="1" s="1"/>
  <c r="D60" i="1"/>
  <c r="O60" i="1" s="1"/>
  <c r="D61" i="1"/>
  <c r="O61" i="1" s="1"/>
  <c r="D62" i="1"/>
  <c r="O62" i="1" s="1"/>
  <c r="D63" i="1"/>
  <c r="F63" i="1" s="1"/>
  <c r="D64" i="1"/>
  <c r="O64" i="1" s="1"/>
  <c r="D65" i="1"/>
  <c r="O65" i="1" s="1"/>
  <c r="D66" i="1"/>
  <c r="O66" i="1" s="1"/>
  <c r="D67" i="1"/>
  <c r="O67" i="1" s="1"/>
  <c r="D68" i="1"/>
  <c r="O68" i="1" s="1"/>
  <c r="D69" i="1"/>
  <c r="O69" i="1" s="1"/>
  <c r="D70" i="1"/>
  <c r="O70" i="1" s="1"/>
  <c r="F70" i="1"/>
  <c r="D71" i="1"/>
  <c r="O71" i="1" s="1"/>
  <c r="D72" i="1"/>
  <c r="O72" i="1" s="1"/>
  <c r="D73" i="1"/>
  <c r="O73" i="1" s="1"/>
  <c r="D74" i="1"/>
  <c r="O74" i="1" s="1"/>
  <c r="D75" i="1"/>
  <c r="O75" i="1" s="1"/>
  <c r="F75" i="1"/>
  <c r="D76" i="1"/>
  <c r="O76" i="1" s="1"/>
  <c r="D77" i="1"/>
  <c r="O77" i="1" s="1"/>
  <c r="D78" i="1"/>
  <c r="O78" i="1" s="1"/>
  <c r="D79" i="1"/>
  <c r="O79" i="1" s="1"/>
  <c r="D80" i="1"/>
  <c r="O80" i="1" s="1"/>
  <c r="D81" i="1"/>
  <c r="O81" i="1" s="1"/>
  <c r="D82" i="1"/>
  <c r="O82" i="1" s="1"/>
  <c r="D83" i="1"/>
  <c r="O83" i="1" s="1"/>
  <c r="F83" i="1"/>
  <c r="D84" i="1"/>
  <c r="O84" i="1" s="1"/>
  <c r="D85" i="1"/>
  <c r="O85" i="1" s="1"/>
  <c r="D86" i="1"/>
  <c r="O86" i="1" s="1"/>
  <c r="D87" i="1"/>
  <c r="O87" i="1" s="1"/>
  <c r="D88" i="1"/>
  <c r="O88" i="1" s="1"/>
  <c r="D89" i="1"/>
  <c r="O89" i="1" s="1"/>
  <c r="D90" i="1"/>
  <c r="O90" i="1" s="1"/>
  <c r="F90" i="1"/>
  <c r="D91" i="1"/>
  <c r="O91" i="1" s="1"/>
  <c r="D92" i="1"/>
  <c r="O92" i="1" s="1"/>
  <c r="D93" i="1"/>
  <c r="O93" i="1" s="1"/>
  <c r="D94" i="1"/>
  <c r="O94" i="1" s="1"/>
  <c r="D95" i="1"/>
  <c r="O95" i="1" s="1"/>
  <c r="D96" i="1"/>
  <c r="O96" i="1" s="1"/>
  <c r="D97" i="1"/>
  <c r="O97" i="1" s="1"/>
  <c r="D98" i="1"/>
  <c r="O98" i="1" s="1"/>
  <c r="D99" i="1"/>
  <c r="O99" i="1" s="1"/>
  <c r="D100" i="1"/>
  <c r="O100" i="1" s="1"/>
  <c r="D101" i="1"/>
  <c r="O101" i="1" s="1"/>
  <c r="D102" i="1"/>
  <c r="O102" i="1" s="1"/>
  <c r="D103" i="1"/>
  <c r="O103" i="1" s="1"/>
  <c r="D104" i="1"/>
  <c r="O104" i="1" s="1"/>
  <c r="D105" i="1"/>
  <c r="F105" i="1" s="1"/>
  <c r="D106" i="1"/>
  <c r="O106" i="1" s="1"/>
  <c r="D107" i="1"/>
  <c r="O107" i="1" s="1"/>
  <c r="D108" i="1"/>
  <c r="O108" i="1" s="1"/>
  <c r="D109" i="1"/>
  <c r="O109" i="1" s="1"/>
  <c r="D9" i="1"/>
  <c r="O9" i="1" s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F83" i="2" l="1"/>
  <c r="F84" i="2"/>
  <c r="I84" i="2" s="1"/>
  <c r="F36" i="2"/>
  <c r="O40" i="2"/>
  <c r="F54" i="2"/>
  <c r="O58" i="2"/>
  <c r="F46" i="2"/>
  <c r="O50" i="2"/>
  <c r="F64" i="2"/>
  <c r="O68" i="2"/>
  <c r="O77" i="2"/>
  <c r="F29" i="2"/>
  <c r="F56" i="2"/>
  <c r="F74" i="2"/>
  <c r="F34" i="2"/>
  <c r="O38" i="2"/>
  <c r="O60" i="2"/>
  <c r="O78" i="2"/>
  <c r="F39" i="2"/>
  <c r="O9" i="2"/>
  <c r="F9" i="2"/>
  <c r="O10" i="2"/>
  <c r="F16" i="2"/>
  <c r="O20" i="2"/>
  <c r="F15" i="2"/>
  <c r="O19" i="2"/>
  <c r="F25" i="2"/>
  <c r="F35" i="2"/>
  <c r="F45" i="2"/>
  <c r="F55" i="2"/>
  <c r="O59" i="2"/>
  <c r="F65" i="2"/>
  <c r="O69" i="2"/>
  <c r="F75" i="2"/>
  <c r="F14" i="2"/>
  <c r="O18" i="2"/>
  <c r="F24" i="2"/>
  <c r="O28" i="2"/>
  <c r="F13" i="2"/>
  <c r="O17" i="2"/>
  <c r="F23" i="2"/>
  <c r="O27" i="2"/>
  <c r="F33" i="2"/>
  <c r="O37" i="2"/>
  <c r="F43" i="2"/>
  <c r="O47" i="2"/>
  <c r="F53" i="2"/>
  <c r="O57" i="2"/>
  <c r="F63" i="2"/>
  <c r="O67" i="2"/>
  <c r="F73" i="2"/>
  <c r="F12" i="2"/>
  <c r="F22" i="2"/>
  <c r="F32" i="2"/>
  <c r="F42" i="2"/>
  <c r="F52" i="2"/>
  <c r="F62" i="2"/>
  <c r="F72" i="2"/>
  <c r="F11" i="2"/>
  <c r="F21" i="2"/>
  <c r="F31" i="2"/>
  <c r="F41" i="2"/>
  <c r="F51" i="2"/>
  <c r="F61" i="2"/>
  <c r="F71" i="2"/>
  <c r="F73" i="1"/>
  <c r="F94" i="1"/>
  <c r="F59" i="1"/>
  <c r="F95" i="1"/>
  <c r="F66" i="1"/>
  <c r="F49" i="1"/>
  <c r="F33" i="1"/>
  <c r="F23" i="1"/>
  <c r="F12" i="1"/>
  <c r="F106" i="1"/>
  <c r="F99" i="1"/>
  <c r="F69" i="1"/>
  <c r="F31" i="1"/>
  <c r="F21" i="1"/>
  <c r="F15" i="1"/>
  <c r="F79" i="1"/>
  <c r="F47" i="1"/>
  <c r="F36" i="1"/>
  <c r="F25" i="1"/>
  <c r="F56" i="1"/>
  <c r="F9" i="1"/>
  <c r="F78" i="1"/>
  <c r="F67" i="1"/>
  <c r="F61" i="1"/>
  <c r="F29" i="1"/>
  <c r="F24" i="1"/>
  <c r="F13" i="1"/>
  <c r="F74" i="1"/>
  <c r="F65" i="1"/>
  <c r="F41" i="1"/>
  <c r="F17" i="1"/>
  <c r="O63" i="1"/>
  <c r="F103" i="1"/>
  <c r="F98" i="1"/>
  <c r="F87" i="1"/>
  <c r="F82" i="1"/>
  <c r="F77" i="1"/>
  <c r="F44" i="1"/>
  <c r="F35" i="1"/>
  <c r="F20" i="1"/>
  <c r="F11" i="1"/>
  <c r="F107" i="1"/>
  <c r="F102" i="1"/>
  <c r="F91" i="1"/>
  <c r="F86" i="1"/>
  <c r="F71" i="1"/>
  <c r="F62" i="1"/>
  <c r="F57" i="1"/>
  <c r="F43" i="1"/>
  <c r="F19" i="1"/>
  <c r="F50" i="1"/>
  <c r="O50" i="1"/>
  <c r="O18" i="1"/>
  <c r="F18" i="1"/>
  <c r="O54" i="1"/>
  <c r="F54" i="1"/>
  <c r="F58" i="1"/>
  <c r="O58" i="1"/>
  <c r="O26" i="1"/>
  <c r="F26" i="1"/>
  <c r="O30" i="1"/>
  <c r="F30" i="1"/>
  <c r="O105" i="1"/>
  <c r="O22" i="1"/>
  <c r="F22" i="1"/>
  <c r="F109" i="1"/>
  <c r="I109" i="1" s="1"/>
  <c r="J109" i="1" s="1"/>
  <c r="F101" i="1"/>
  <c r="F97" i="1"/>
  <c r="F93" i="1"/>
  <c r="F89" i="1"/>
  <c r="F85" i="1"/>
  <c r="F81" i="1"/>
  <c r="F52" i="1"/>
  <c r="O34" i="1"/>
  <c r="F34" i="1"/>
  <c r="F108" i="1"/>
  <c r="F104" i="1"/>
  <c r="F100" i="1"/>
  <c r="F96" i="1"/>
  <c r="F92" i="1"/>
  <c r="F88" i="1"/>
  <c r="F84" i="1"/>
  <c r="F80" i="1"/>
  <c r="F76" i="1"/>
  <c r="F72" i="1"/>
  <c r="F68" i="1"/>
  <c r="F64" i="1"/>
  <c r="F60" i="1"/>
  <c r="O42" i="1"/>
  <c r="F42" i="1"/>
  <c r="F28" i="1"/>
  <c r="F10" i="1"/>
  <c r="O10" i="1"/>
  <c r="O38" i="1"/>
  <c r="F38" i="1"/>
  <c r="O46" i="1"/>
  <c r="F46" i="1"/>
  <c r="F32" i="1"/>
  <c r="O14" i="1"/>
  <c r="F14" i="1"/>
  <c r="I106" i="1"/>
  <c r="J106" i="1" s="1"/>
  <c r="J84" i="2" l="1"/>
  <c r="I82" i="2"/>
  <c r="I83" i="2"/>
  <c r="I79" i="2"/>
  <c r="I80" i="2"/>
  <c r="I81" i="2"/>
  <c r="I68" i="2"/>
  <c r="J68" i="2" s="1"/>
  <c r="I65" i="2"/>
  <c r="J65" i="2" s="1"/>
  <c r="I29" i="2"/>
  <c r="J29" i="2" s="1"/>
  <c r="I17" i="2"/>
  <c r="J17" i="2" s="1"/>
  <c r="I54" i="2"/>
  <c r="J54" i="2" s="1"/>
  <c r="I73" i="2"/>
  <c r="J73" i="2" s="1"/>
  <c r="I43" i="2"/>
  <c r="J43" i="2" s="1"/>
  <c r="I34" i="2"/>
  <c r="J34" i="2" s="1"/>
  <c r="I63" i="2"/>
  <c r="J63" i="2" s="1"/>
  <c r="I39" i="2"/>
  <c r="J39" i="2" s="1"/>
  <c r="I72" i="2"/>
  <c r="J72" i="2" s="1"/>
  <c r="I13" i="2"/>
  <c r="J13" i="2" s="1"/>
  <c r="I23" i="2"/>
  <c r="J23" i="2" s="1"/>
  <c r="I52" i="2"/>
  <c r="I33" i="2"/>
  <c r="J33" i="2" s="1"/>
  <c r="I62" i="2"/>
  <c r="J62" i="2" s="1"/>
  <c r="I42" i="2"/>
  <c r="J42" i="2" s="1"/>
  <c r="I76" i="2"/>
  <c r="J76" i="2" s="1"/>
  <c r="I48" i="2"/>
  <c r="J48" i="2" s="1"/>
  <c r="I70" i="2"/>
  <c r="J70" i="2" s="1"/>
  <c r="I14" i="2"/>
  <c r="J14" i="2" s="1"/>
  <c r="I56" i="2"/>
  <c r="J56" i="2" s="1"/>
  <c r="I12" i="2"/>
  <c r="J12" i="2" s="1"/>
  <c r="J52" i="2"/>
  <c r="I67" i="2"/>
  <c r="I59" i="2"/>
  <c r="I20" i="2"/>
  <c r="I16" i="2"/>
  <c r="I19" i="2"/>
  <c r="I60" i="2"/>
  <c r="I28" i="2"/>
  <c r="I78" i="2"/>
  <c r="I41" i="2"/>
  <c r="I11" i="2"/>
  <c r="I77" i="2"/>
  <c r="I53" i="2"/>
  <c r="I74" i="2"/>
  <c r="I40" i="2"/>
  <c r="I50" i="2"/>
  <c r="I44" i="2"/>
  <c r="I46" i="2"/>
  <c r="I71" i="2"/>
  <c r="I10" i="2"/>
  <c r="I69" i="2"/>
  <c r="I61" i="2"/>
  <c r="I75" i="2"/>
  <c r="I22" i="2"/>
  <c r="I36" i="2"/>
  <c r="I51" i="2"/>
  <c r="I18" i="2"/>
  <c r="I37" i="2"/>
  <c r="I38" i="2"/>
  <c r="I26" i="2"/>
  <c r="I31" i="2"/>
  <c r="I64" i="2"/>
  <c r="I55" i="2"/>
  <c r="I57" i="2"/>
  <c r="I25" i="2"/>
  <c r="I9" i="2"/>
  <c r="I47" i="2"/>
  <c r="I21" i="2"/>
  <c r="I45" i="2"/>
  <c r="I24" i="2"/>
  <c r="I30" i="2"/>
  <c r="I32" i="2"/>
  <c r="I58" i="2"/>
  <c r="I35" i="2"/>
  <c r="I15" i="2"/>
  <c r="I49" i="2"/>
  <c r="I66" i="2"/>
  <c r="I27" i="2"/>
  <c r="I23" i="1"/>
  <c r="J23" i="1" s="1"/>
  <c r="I107" i="1"/>
  <c r="J107" i="1" s="1"/>
  <c r="I19" i="1"/>
  <c r="J19" i="1" s="1"/>
  <c r="I75" i="1"/>
  <c r="J75" i="1" s="1"/>
  <c r="I79" i="1"/>
  <c r="J79" i="1" s="1"/>
  <c r="I87" i="1"/>
  <c r="J87" i="1" s="1"/>
  <c r="I53" i="1"/>
  <c r="J53" i="1" s="1"/>
  <c r="I91" i="1"/>
  <c r="J91" i="1" s="1"/>
  <c r="I11" i="1"/>
  <c r="J11" i="1" s="1"/>
  <c r="I63" i="1"/>
  <c r="J63" i="1" s="1"/>
  <c r="I94" i="1"/>
  <c r="J94" i="1" s="1"/>
  <c r="I56" i="1"/>
  <c r="J56" i="1" s="1"/>
  <c r="I65" i="1"/>
  <c r="J65" i="1" s="1"/>
  <c r="I98" i="1"/>
  <c r="J98" i="1" s="1"/>
  <c r="I72" i="1"/>
  <c r="J72" i="1" s="1"/>
  <c r="I104" i="1"/>
  <c r="J104" i="1" s="1"/>
  <c r="I93" i="1"/>
  <c r="J93" i="1" s="1"/>
  <c r="I108" i="1"/>
  <c r="J108" i="1" s="1"/>
  <c r="I24" i="1"/>
  <c r="J24" i="1" s="1"/>
  <c r="I49" i="1"/>
  <c r="J49" i="1" s="1"/>
  <c r="I15" i="1"/>
  <c r="J15" i="1" s="1"/>
  <c r="I90" i="1"/>
  <c r="J90" i="1" s="1"/>
  <c r="I39" i="1"/>
  <c r="J39" i="1" s="1"/>
  <c r="I99" i="1"/>
  <c r="J99" i="1" s="1"/>
  <c r="I9" i="1"/>
  <c r="J9" i="1" s="1"/>
  <c r="I45" i="1"/>
  <c r="J45" i="1" s="1"/>
  <c r="I41" i="1"/>
  <c r="J41" i="1" s="1"/>
  <c r="I42" i="1"/>
  <c r="J42" i="1" s="1"/>
  <c r="I80" i="1"/>
  <c r="J80" i="1" s="1"/>
  <c r="I52" i="1"/>
  <c r="J52" i="1" s="1"/>
  <c r="I101" i="1"/>
  <c r="J101" i="1" s="1"/>
  <c r="I48" i="1"/>
  <c r="J48" i="1" s="1"/>
  <c r="I105" i="1"/>
  <c r="J105" i="1" s="1"/>
  <c r="I62" i="1"/>
  <c r="J62" i="1" s="1"/>
  <c r="I17" i="1"/>
  <c r="J17" i="1" s="1"/>
  <c r="I97" i="1"/>
  <c r="J97" i="1" s="1"/>
  <c r="I46" i="1"/>
  <c r="J46" i="1" s="1"/>
  <c r="I84" i="1"/>
  <c r="J84" i="1" s="1"/>
  <c r="I83" i="1"/>
  <c r="J83" i="1" s="1"/>
  <c r="I26" i="1"/>
  <c r="J26" i="1" s="1"/>
  <c r="I76" i="1"/>
  <c r="J76" i="1" s="1"/>
  <c r="I74" i="1"/>
  <c r="J74" i="1" s="1"/>
  <c r="I40" i="1"/>
  <c r="J40" i="1" s="1"/>
  <c r="I35" i="1"/>
  <c r="J35" i="1" s="1"/>
  <c r="I51" i="1"/>
  <c r="J51" i="1" s="1"/>
  <c r="I88" i="1"/>
  <c r="J88" i="1" s="1"/>
  <c r="I103" i="1"/>
  <c r="J103" i="1" s="1"/>
  <c r="I73" i="1"/>
  <c r="J73" i="1" s="1"/>
  <c r="I12" i="1"/>
  <c r="J12" i="1" s="1"/>
  <c r="I18" i="1"/>
  <c r="J18" i="1" s="1"/>
  <c r="I13" i="1"/>
  <c r="J13" i="1" s="1"/>
  <c r="I33" i="1"/>
  <c r="J33" i="1" s="1"/>
  <c r="I57" i="1"/>
  <c r="J57" i="1" s="1"/>
  <c r="I69" i="1"/>
  <c r="J69" i="1" s="1"/>
  <c r="I36" i="1"/>
  <c r="J36" i="1" s="1"/>
  <c r="I55" i="1"/>
  <c r="J55" i="1" s="1"/>
  <c r="I38" i="1"/>
  <c r="J38" i="1" s="1"/>
  <c r="I60" i="1"/>
  <c r="J60" i="1" s="1"/>
  <c r="I92" i="1"/>
  <c r="J92" i="1" s="1"/>
  <c r="I81" i="1"/>
  <c r="J81" i="1" s="1"/>
  <c r="I70" i="1"/>
  <c r="J70" i="1" s="1"/>
  <c r="I22" i="1"/>
  <c r="J22" i="1" s="1"/>
  <c r="I25" i="1"/>
  <c r="J25" i="1" s="1"/>
  <c r="I44" i="1"/>
  <c r="J44" i="1" s="1"/>
  <c r="I21" i="1"/>
  <c r="J21" i="1" s="1"/>
  <c r="I37" i="1"/>
  <c r="J37" i="1" s="1"/>
  <c r="I59" i="1"/>
  <c r="J59" i="1" s="1"/>
  <c r="I28" i="1"/>
  <c r="J28" i="1" s="1"/>
  <c r="I16" i="1"/>
  <c r="J16" i="1" s="1"/>
  <c r="I77" i="1"/>
  <c r="J77" i="1" s="1"/>
  <c r="I66" i="1"/>
  <c r="J66" i="1" s="1"/>
  <c r="I82" i="1"/>
  <c r="J82" i="1" s="1"/>
  <c r="I71" i="1"/>
  <c r="J71" i="1" s="1"/>
  <c r="I14" i="1"/>
  <c r="J14" i="1" s="1"/>
  <c r="I64" i="1"/>
  <c r="J64" i="1" s="1"/>
  <c r="I96" i="1"/>
  <c r="J96" i="1" s="1"/>
  <c r="I20" i="1"/>
  <c r="J20" i="1" s="1"/>
  <c r="I85" i="1"/>
  <c r="J85" i="1" s="1"/>
  <c r="I78" i="1"/>
  <c r="J78" i="1" s="1"/>
  <c r="I30" i="1"/>
  <c r="J30" i="1" s="1"/>
  <c r="I29" i="1"/>
  <c r="J29" i="1" s="1"/>
  <c r="I61" i="1"/>
  <c r="J61" i="1" s="1"/>
  <c r="I32" i="1"/>
  <c r="J32" i="1" s="1"/>
  <c r="I43" i="1"/>
  <c r="J43" i="1" s="1"/>
  <c r="I67" i="1"/>
  <c r="J67" i="1" s="1"/>
  <c r="I102" i="1"/>
  <c r="J102" i="1" s="1"/>
  <c r="I27" i="1"/>
  <c r="J27" i="1" s="1"/>
  <c r="I95" i="1"/>
  <c r="J95" i="1" s="1"/>
  <c r="I47" i="1"/>
  <c r="J47" i="1" s="1"/>
  <c r="I10" i="1"/>
  <c r="J10" i="1" s="1"/>
  <c r="I68" i="1"/>
  <c r="J68" i="1" s="1"/>
  <c r="I100" i="1"/>
  <c r="J100" i="1" s="1"/>
  <c r="I34" i="1"/>
  <c r="J34" i="1" s="1"/>
  <c r="I89" i="1"/>
  <c r="J89" i="1" s="1"/>
  <c r="I86" i="1"/>
  <c r="J86" i="1" s="1"/>
  <c r="I31" i="1"/>
  <c r="J31" i="1" s="1"/>
  <c r="I58" i="1"/>
  <c r="J58" i="1" s="1"/>
  <c r="I54" i="1"/>
  <c r="J54" i="1" s="1"/>
  <c r="I50" i="1"/>
  <c r="J50" i="1" s="1"/>
  <c r="J81" i="2" l="1"/>
  <c r="J79" i="2"/>
  <c r="J83" i="2"/>
  <c r="J80" i="2"/>
  <c r="R80" i="2"/>
  <c r="J82" i="2"/>
  <c r="R82" i="2"/>
  <c r="J25" i="2"/>
  <c r="J18" i="2"/>
  <c r="J44" i="2"/>
  <c r="J51" i="2"/>
  <c r="J57" i="2"/>
  <c r="J36" i="2"/>
  <c r="J60" i="2"/>
  <c r="J28" i="2"/>
  <c r="J22" i="2"/>
  <c r="J27" i="2"/>
  <c r="J75" i="2"/>
  <c r="J40" i="2"/>
  <c r="J32" i="2"/>
  <c r="J50" i="2"/>
  <c r="J55" i="2"/>
  <c r="J61" i="2"/>
  <c r="J19" i="2"/>
  <c r="J49" i="2"/>
  <c r="J16" i="2"/>
  <c r="J9" i="2"/>
  <c r="G4" i="2" s="1"/>
  <c r="J66" i="2"/>
  <c r="J15" i="2"/>
  <c r="J74" i="2"/>
  <c r="J69" i="2"/>
  <c r="J20" i="2"/>
  <c r="J35" i="2"/>
  <c r="J10" i="2"/>
  <c r="J53" i="2"/>
  <c r="J59" i="2"/>
  <c r="J58" i="2"/>
  <c r="J71" i="2"/>
  <c r="J67" i="2"/>
  <c r="J46" i="2"/>
  <c r="J64" i="2"/>
  <c r="J31" i="2"/>
  <c r="J77" i="2"/>
  <c r="J45" i="2"/>
  <c r="J26" i="2"/>
  <c r="J11" i="2"/>
  <c r="J30" i="2"/>
  <c r="J24" i="2"/>
  <c r="J21" i="2"/>
  <c r="J38" i="2"/>
  <c r="J41" i="2"/>
  <c r="J47" i="2"/>
  <c r="J37" i="2"/>
  <c r="J78" i="2"/>
  <c r="G4" i="1"/>
  <c r="R39" i="1" s="1"/>
  <c r="R84" i="2" l="1"/>
  <c r="R83" i="2"/>
  <c r="R79" i="2"/>
  <c r="R81" i="2"/>
  <c r="AM20" i="2"/>
  <c r="AM36" i="2"/>
  <c r="AM52" i="2"/>
  <c r="AM68" i="2"/>
  <c r="AG19" i="2"/>
  <c r="AG33" i="2"/>
  <c r="AG38" i="2"/>
  <c r="AG52" i="2"/>
  <c r="AG66" i="2"/>
  <c r="AG71" i="2"/>
  <c r="AG76" i="2"/>
  <c r="AG81" i="2"/>
  <c r="AM21" i="2"/>
  <c r="AG29" i="2"/>
  <c r="AG53" i="2"/>
  <c r="AG67" i="2"/>
  <c r="AM18" i="2"/>
  <c r="AM66" i="2"/>
  <c r="AG13" i="2"/>
  <c r="AG36" i="2"/>
  <c r="AG9" i="2"/>
  <c r="AM15" i="2"/>
  <c r="AM31" i="2"/>
  <c r="AM47" i="2"/>
  <c r="AM63" i="2"/>
  <c r="AM79" i="2"/>
  <c r="AG10" i="2"/>
  <c r="AG43" i="2"/>
  <c r="AG57" i="2"/>
  <c r="AG24" i="2"/>
  <c r="AM53" i="2"/>
  <c r="AG77" i="2"/>
  <c r="AG44" i="2"/>
  <c r="AM10" i="2"/>
  <c r="AM26" i="2"/>
  <c r="AM42" i="2"/>
  <c r="AM58" i="2"/>
  <c r="AM74" i="2"/>
  <c r="AG15" i="2"/>
  <c r="AG48" i="2"/>
  <c r="AG62" i="2"/>
  <c r="AG82" i="2"/>
  <c r="AM16" i="2"/>
  <c r="AM32" i="2"/>
  <c r="AM48" i="2"/>
  <c r="AM64" i="2"/>
  <c r="AM80" i="2"/>
  <c r="AG11" i="2"/>
  <c r="AG20" i="2"/>
  <c r="AG39" i="2"/>
  <c r="AG58" i="2"/>
  <c r="AM43" i="2"/>
  <c r="AM59" i="2"/>
  <c r="AM75" i="2"/>
  <c r="AG50" i="2"/>
  <c r="AM11" i="2"/>
  <c r="AM22" i="2"/>
  <c r="AM38" i="2"/>
  <c r="AM54" i="2"/>
  <c r="AM70" i="2"/>
  <c r="AG16" i="2"/>
  <c r="AG25" i="2"/>
  <c r="AG49" i="2"/>
  <c r="AG68" i="2"/>
  <c r="AG73" i="2"/>
  <c r="AG78" i="2"/>
  <c r="AG83" i="2"/>
  <c r="AG12" i="2"/>
  <c r="AG30" i="2"/>
  <c r="AG35" i="2"/>
  <c r="AG54" i="2"/>
  <c r="AM39" i="2"/>
  <c r="AM55" i="2"/>
  <c r="AM71" i="2"/>
  <c r="AG17" i="2"/>
  <c r="AG26" i="2"/>
  <c r="AG45" i="2"/>
  <c r="AG64" i="2"/>
  <c r="AG69" i="2"/>
  <c r="AG74" i="2"/>
  <c r="AH9" i="2"/>
  <c r="AG31" i="2"/>
  <c r="AM17" i="2"/>
  <c r="AM33" i="2"/>
  <c r="AM49" i="2"/>
  <c r="AM65" i="2"/>
  <c r="AM81" i="2"/>
  <c r="AM12" i="2"/>
  <c r="AM28" i="2"/>
  <c r="AM44" i="2"/>
  <c r="AM60" i="2"/>
  <c r="AM76" i="2"/>
  <c r="AG21" i="2"/>
  <c r="AG40" i="2"/>
  <c r="AG59" i="2"/>
  <c r="AM23" i="2"/>
  <c r="AG79" i="2"/>
  <c r="AM13" i="2"/>
  <c r="AM29" i="2"/>
  <c r="AM45" i="2"/>
  <c r="AM61" i="2"/>
  <c r="AM77" i="2"/>
  <c r="AG22" i="2"/>
  <c r="AG41" i="2"/>
  <c r="AG55" i="2"/>
  <c r="AG46" i="2"/>
  <c r="AG60" i="2"/>
  <c r="AM19" i="2"/>
  <c r="AM35" i="2"/>
  <c r="AM51" i="2"/>
  <c r="AM67" i="2"/>
  <c r="AM83" i="2"/>
  <c r="AM9" i="2"/>
  <c r="AG32" i="2"/>
  <c r="AG37" i="2"/>
  <c r="AG51" i="2"/>
  <c r="AG65" i="2"/>
  <c r="AG70" i="2"/>
  <c r="AG75" i="2"/>
  <c r="AG80" i="2"/>
  <c r="AM24" i="2"/>
  <c r="AM40" i="2"/>
  <c r="AM56" i="2"/>
  <c r="AM72" i="2"/>
  <c r="AG18" i="2"/>
  <c r="AG27" i="2"/>
  <c r="AM14" i="2"/>
  <c r="AM30" i="2"/>
  <c r="AM46" i="2"/>
  <c r="AM62" i="2"/>
  <c r="AM78" i="2"/>
  <c r="AG14" i="2"/>
  <c r="AG23" i="2"/>
  <c r="AG42" i="2"/>
  <c r="AG56" i="2"/>
  <c r="AM37" i="2"/>
  <c r="AM69" i="2"/>
  <c r="AM27" i="2"/>
  <c r="AG63" i="2"/>
  <c r="AM34" i="2"/>
  <c r="AM82" i="2"/>
  <c r="AM25" i="2"/>
  <c r="AM41" i="2"/>
  <c r="AM57" i="2"/>
  <c r="AM73" i="2"/>
  <c r="AK9" i="2"/>
  <c r="AG28" i="2"/>
  <c r="AG47" i="2"/>
  <c r="AG61" i="2"/>
  <c r="AG34" i="2"/>
  <c r="AG72" i="2"/>
  <c r="AM50" i="2"/>
  <c r="R10" i="2"/>
  <c r="R49" i="2"/>
  <c r="R20" i="2"/>
  <c r="R57" i="2"/>
  <c r="N70" i="2"/>
  <c r="N60" i="2"/>
  <c r="N50" i="2"/>
  <c r="N40" i="2"/>
  <c r="N30" i="2"/>
  <c r="N20" i="2"/>
  <c r="N10" i="2"/>
  <c r="AC74" i="2"/>
  <c r="M70" i="2"/>
  <c r="AC64" i="2"/>
  <c r="M60" i="2"/>
  <c r="AC54" i="2"/>
  <c r="M50" i="2"/>
  <c r="AC44" i="2"/>
  <c r="M40" i="2"/>
  <c r="AC34" i="2"/>
  <c r="M30" i="2"/>
  <c r="AC24" i="2"/>
  <c r="M20" i="2"/>
  <c r="AC14" i="2"/>
  <c r="M10" i="2"/>
  <c r="N11" i="2"/>
  <c r="N71" i="2"/>
  <c r="N61" i="2"/>
  <c r="N51" i="2"/>
  <c r="N41" i="2"/>
  <c r="N31" i="2"/>
  <c r="AC75" i="2"/>
  <c r="M71" i="2"/>
  <c r="AC65" i="2"/>
  <c r="M61" i="2"/>
  <c r="AC55" i="2"/>
  <c r="M51" i="2"/>
  <c r="AC45" i="2"/>
  <c r="M41" i="2"/>
  <c r="AC35" i="2"/>
  <c r="M31" i="2"/>
  <c r="AC25" i="2"/>
  <c r="M21" i="2"/>
  <c r="AC15" i="2"/>
  <c r="M11" i="2"/>
  <c r="N72" i="2"/>
  <c r="N62" i="2"/>
  <c r="N52" i="2"/>
  <c r="N42" i="2"/>
  <c r="N32" i="2"/>
  <c r="N22" i="2"/>
  <c r="AC76" i="2"/>
  <c r="M72" i="2"/>
  <c r="AC66" i="2"/>
  <c r="M62" i="2"/>
  <c r="AC56" i="2"/>
  <c r="M52" i="2"/>
  <c r="AC46" i="2"/>
  <c r="M42" i="2"/>
  <c r="AC36" i="2"/>
  <c r="M32" i="2"/>
  <c r="AC26" i="2"/>
  <c r="M22" i="2"/>
  <c r="AC16" i="2"/>
  <c r="M12" i="2"/>
  <c r="AC77" i="2"/>
  <c r="M73" i="2"/>
  <c r="AC67" i="2"/>
  <c r="M63" i="2"/>
  <c r="AC57" i="2"/>
  <c r="M53" i="2"/>
  <c r="AC47" i="2"/>
  <c r="M43" i="2"/>
  <c r="AC37" i="2"/>
  <c r="M33" i="2"/>
  <c r="AC27" i="2"/>
  <c r="M23" i="2"/>
  <c r="AC17" i="2"/>
  <c r="M13" i="2"/>
  <c r="N74" i="2"/>
  <c r="N64" i="2"/>
  <c r="N54" i="2"/>
  <c r="N44" i="2"/>
  <c r="N34" i="2"/>
  <c r="N24" i="2"/>
  <c r="N14" i="2"/>
  <c r="N76" i="2"/>
  <c r="N56" i="2"/>
  <c r="AC78" i="2"/>
  <c r="M74" i="2"/>
  <c r="AC68" i="2"/>
  <c r="M64" i="2"/>
  <c r="AC58" i="2"/>
  <c r="M54" i="2"/>
  <c r="AC48" i="2"/>
  <c r="M44" i="2"/>
  <c r="AC38" i="2"/>
  <c r="M34" i="2"/>
  <c r="AC28" i="2"/>
  <c r="M24" i="2"/>
  <c r="AC18" i="2"/>
  <c r="M14" i="2"/>
  <c r="N36" i="2"/>
  <c r="N26" i="2"/>
  <c r="N75" i="2"/>
  <c r="N65" i="2"/>
  <c r="N55" i="2"/>
  <c r="N45" i="2"/>
  <c r="N35" i="2"/>
  <c r="N25" i="2"/>
  <c r="N15" i="2"/>
  <c r="N66" i="2"/>
  <c r="N46" i="2"/>
  <c r="N16" i="2"/>
  <c r="AC79" i="2"/>
  <c r="M75" i="2"/>
  <c r="AC69" i="2"/>
  <c r="M65" i="2"/>
  <c r="AC59" i="2"/>
  <c r="M55" i="2"/>
  <c r="AC49" i="2"/>
  <c r="M45" i="2"/>
  <c r="AC39" i="2"/>
  <c r="M35" i="2"/>
  <c r="AC29" i="2"/>
  <c r="M25" i="2"/>
  <c r="AC19" i="2"/>
  <c r="M15" i="2"/>
  <c r="AC9" i="2"/>
  <c r="AC80" i="2"/>
  <c r="M76" i="2"/>
  <c r="AC70" i="2"/>
  <c r="M66" i="2"/>
  <c r="AC60" i="2"/>
  <c r="M56" i="2"/>
  <c r="AC50" i="2"/>
  <c r="M46" i="2"/>
  <c r="AC40" i="2"/>
  <c r="M36" i="2"/>
  <c r="AC30" i="2"/>
  <c r="M26" i="2"/>
  <c r="AC20" i="2"/>
  <c r="M16" i="2"/>
  <c r="AC10" i="2"/>
  <c r="AC81" i="2"/>
  <c r="M77" i="2"/>
  <c r="AC71" i="2"/>
  <c r="M67" i="2"/>
  <c r="AC61" i="2"/>
  <c r="M57" i="2"/>
  <c r="AC51" i="2"/>
  <c r="M47" i="2"/>
  <c r="AC41" i="2"/>
  <c r="M37" i="2"/>
  <c r="AC31" i="2"/>
  <c r="M27" i="2"/>
  <c r="AC21" i="2"/>
  <c r="M17" i="2"/>
  <c r="AC11" i="2"/>
  <c r="N18" i="2"/>
  <c r="N78" i="2"/>
  <c r="N68" i="2"/>
  <c r="N58" i="2"/>
  <c r="N48" i="2"/>
  <c r="N38" i="2"/>
  <c r="N28" i="2"/>
  <c r="AC82" i="2"/>
  <c r="M78" i="2"/>
  <c r="AC72" i="2"/>
  <c r="M68" i="2"/>
  <c r="AC62" i="2"/>
  <c r="M58" i="2"/>
  <c r="AC52" i="2"/>
  <c r="M48" i="2"/>
  <c r="AC42" i="2"/>
  <c r="M38" i="2"/>
  <c r="AC32" i="2"/>
  <c r="M28" i="2"/>
  <c r="AC22" i="2"/>
  <c r="M18" i="2"/>
  <c r="AC12" i="2"/>
  <c r="N73" i="2"/>
  <c r="N63" i="2"/>
  <c r="N69" i="2"/>
  <c r="N59" i="2"/>
  <c r="N49" i="2"/>
  <c r="N39" i="2"/>
  <c r="N29" i="2"/>
  <c r="N19" i="2"/>
  <c r="N9" i="2"/>
  <c r="N21" i="2"/>
  <c r="N12" i="2"/>
  <c r="AC83" i="2"/>
  <c r="AC73" i="2"/>
  <c r="M69" i="2"/>
  <c r="AC63" i="2"/>
  <c r="M59" i="2"/>
  <c r="AC53" i="2"/>
  <c r="M49" i="2"/>
  <c r="AC43" i="2"/>
  <c r="M39" i="2"/>
  <c r="AC33" i="2"/>
  <c r="M29" i="2"/>
  <c r="AC23" i="2"/>
  <c r="M19" i="2"/>
  <c r="AC13" i="2"/>
  <c r="M9" i="2"/>
  <c r="N43" i="2"/>
  <c r="N53" i="2"/>
  <c r="N33" i="2"/>
  <c r="AB9" i="2"/>
  <c r="N67" i="2"/>
  <c r="N17" i="2"/>
  <c r="N23" i="2"/>
  <c r="N77" i="2"/>
  <c r="N27" i="2"/>
  <c r="N13" i="2"/>
  <c r="N37" i="2"/>
  <c r="N57" i="2"/>
  <c r="N47" i="2"/>
  <c r="R63" i="2"/>
  <c r="R33" i="2"/>
  <c r="R48" i="2"/>
  <c r="R52" i="2"/>
  <c r="R76" i="2"/>
  <c r="R73" i="2"/>
  <c r="R29" i="2"/>
  <c r="R39" i="2"/>
  <c r="R56" i="2"/>
  <c r="R34" i="2"/>
  <c r="R62" i="2"/>
  <c r="R14" i="2"/>
  <c r="R68" i="2"/>
  <c r="R17" i="2"/>
  <c r="R12" i="2"/>
  <c r="R72" i="2"/>
  <c r="R23" i="2"/>
  <c r="R43" i="2"/>
  <c r="R65" i="2"/>
  <c r="R70" i="2"/>
  <c r="R54" i="2"/>
  <c r="R42" i="2"/>
  <c r="R13" i="2"/>
  <c r="R27" i="2"/>
  <c r="R47" i="2"/>
  <c r="R78" i="2"/>
  <c r="R37" i="2"/>
  <c r="R69" i="2"/>
  <c r="R45" i="2"/>
  <c r="R61" i="2"/>
  <c r="R77" i="2"/>
  <c r="R22" i="2"/>
  <c r="R46" i="2"/>
  <c r="R75" i="2"/>
  <c r="R67" i="2"/>
  <c r="R58" i="2"/>
  <c r="R31" i="2"/>
  <c r="R59" i="2"/>
  <c r="R55" i="2"/>
  <c r="R28" i="2"/>
  <c r="R71" i="2"/>
  <c r="R74" i="2"/>
  <c r="R21" i="2"/>
  <c r="R44" i="2"/>
  <c r="R16" i="2"/>
  <c r="R38" i="2"/>
  <c r="R50" i="2"/>
  <c r="R18" i="2"/>
  <c r="R64" i="2"/>
  <c r="R36" i="2"/>
  <c r="R25" i="2"/>
  <c r="R19" i="2"/>
  <c r="R41" i="2"/>
  <c r="R60" i="2"/>
  <c r="R15" i="2"/>
  <c r="R32" i="2"/>
  <c r="R66" i="2"/>
  <c r="R40" i="2"/>
  <c r="R26" i="2"/>
  <c r="R51" i="2"/>
  <c r="R53" i="2"/>
  <c r="R24" i="2"/>
  <c r="R30" i="2"/>
  <c r="R35" i="2"/>
  <c r="R11" i="2"/>
  <c r="R9" i="2"/>
  <c r="R13" i="1"/>
  <c r="R46" i="1"/>
  <c r="R67" i="1"/>
  <c r="R44" i="1"/>
  <c r="R100" i="1"/>
  <c r="R103" i="1"/>
  <c r="R69" i="1"/>
  <c r="R102" i="1"/>
  <c r="R25" i="1"/>
  <c r="R45" i="1"/>
  <c r="R68" i="1"/>
  <c r="R18" i="1"/>
  <c r="R17" i="1"/>
  <c r="R29" i="1"/>
  <c r="R48" i="1"/>
  <c r="R26" i="1"/>
  <c r="R59" i="1"/>
  <c r="R31" i="1"/>
  <c r="R76" i="1"/>
  <c r="R77" i="1"/>
  <c r="R50" i="1"/>
  <c r="R84" i="1"/>
  <c r="R66" i="1"/>
  <c r="R27" i="1"/>
  <c r="R41" i="1"/>
  <c r="R38" i="1"/>
  <c r="R42" i="1"/>
  <c r="R60" i="1"/>
  <c r="R89" i="1"/>
  <c r="R20" i="1"/>
  <c r="R34" i="1"/>
  <c r="R28" i="1"/>
  <c r="R51" i="1"/>
  <c r="R97" i="1"/>
  <c r="R54" i="1"/>
  <c r="R88" i="1"/>
  <c r="R64" i="1"/>
  <c r="AC27" i="1"/>
  <c r="AC35" i="1"/>
  <c r="AC43" i="1"/>
  <c r="AC51" i="1"/>
  <c r="AC59" i="1"/>
  <c r="AC99" i="1"/>
  <c r="AC32" i="1"/>
  <c r="AC40" i="1"/>
  <c r="AC48" i="1"/>
  <c r="AC56" i="1"/>
  <c r="AC64" i="1"/>
  <c r="AC72" i="1"/>
  <c r="AC80" i="1"/>
  <c r="AC88" i="1"/>
  <c r="AC96" i="1"/>
  <c r="AC11" i="1"/>
  <c r="AC13" i="1"/>
  <c r="AC15" i="1"/>
  <c r="AC17" i="1"/>
  <c r="AC19" i="1"/>
  <c r="AC21" i="1"/>
  <c r="AC23" i="1"/>
  <c r="AB9" i="1"/>
  <c r="AC29" i="1"/>
  <c r="AC37" i="1"/>
  <c r="AC45" i="1"/>
  <c r="AC53" i="1"/>
  <c r="AC61" i="1"/>
  <c r="AC69" i="1"/>
  <c r="AC77" i="1"/>
  <c r="AC85" i="1"/>
  <c r="AC93" i="1"/>
  <c r="AC26" i="1"/>
  <c r="AC34" i="1"/>
  <c r="AC42" i="1"/>
  <c r="AC50" i="1"/>
  <c r="AC58" i="1"/>
  <c r="AC66" i="1"/>
  <c r="AC74" i="1"/>
  <c r="AC82" i="1"/>
  <c r="AC90" i="1"/>
  <c r="AC31" i="1"/>
  <c r="AC47" i="1"/>
  <c r="AC62" i="1"/>
  <c r="AC67" i="1"/>
  <c r="AC18" i="1"/>
  <c r="AC28" i="1"/>
  <c r="AC44" i="1"/>
  <c r="AC60" i="1"/>
  <c r="AC65" i="1"/>
  <c r="AC70" i="1"/>
  <c r="AC75" i="1"/>
  <c r="AC12" i="1"/>
  <c r="AC25" i="1"/>
  <c r="AC41" i="1"/>
  <c r="AC57" i="1"/>
  <c r="AC63" i="1"/>
  <c r="AC68" i="1"/>
  <c r="AC73" i="1"/>
  <c r="AC78" i="1"/>
  <c r="AC83" i="1"/>
  <c r="AC22" i="1"/>
  <c r="AC97" i="1"/>
  <c r="AC38" i="1"/>
  <c r="AC54" i="1"/>
  <c r="AC71" i="1"/>
  <c r="AC76" i="1"/>
  <c r="AC81" i="1"/>
  <c r="AC86" i="1"/>
  <c r="AC91" i="1"/>
  <c r="AC98" i="1"/>
  <c r="AC39" i="1"/>
  <c r="AC55" i="1"/>
  <c r="AC79" i="1"/>
  <c r="AC84" i="1"/>
  <c r="AC89" i="1"/>
  <c r="AC94" i="1"/>
  <c r="AC10" i="1"/>
  <c r="M12" i="1"/>
  <c r="M16" i="1"/>
  <c r="M20" i="1"/>
  <c r="M24" i="1"/>
  <c r="M28" i="1"/>
  <c r="M32" i="1"/>
  <c r="M36" i="1"/>
  <c r="M40" i="1"/>
  <c r="M44" i="1"/>
  <c r="M48" i="1"/>
  <c r="AC36" i="1"/>
  <c r="AC52" i="1"/>
  <c r="AC87" i="1"/>
  <c r="AC92" i="1"/>
  <c r="AC20" i="1"/>
  <c r="AC33" i="1"/>
  <c r="AC49" i="1"/>
  <c r="AC95" i="1"/>
  <c r="AC14" i="1"/>
  <c r="M13" i="1"/>
  <c r="M17" i="1"/>
  <c r="M21" i="1"/>
  <c r="M25" i="1"/>
  <c r="M29" i="1"/>
  <c r="M33" i="1"/>
  <c r="M37" i="1"/>
  <c r="M41" i="1"/>
  <c r="M45" i="1"/>
  <c r="M49" i="1"/>
  <c r="N12" i="1"/>
  <c r="M18" i="1"/>
  <c r="M23" i="1"/>
  <c r="N28" i="1"/>
  <c r="M34" i="1"/>
  <c r="M39" i="1"/>
  <c r="N44" i="1"/>
  <c r="M50" i="1"/>
  <c r="M54" i="1"/>
  <c r="M58" i="1"/>
  <c r="M62" i="1"/>
  <c r="M66" i="1"/>
  <c r="M70" i="1"/>
  <c r="M74" i="1"/>
  <c r="M78" i="1"/>
  <c r="M82" i="1"/>
  <c r="M86" i="1"/>
  <c r="M90" i="1"/>
  <c r="M94" i="1"/>
  <c r="M98" i="1"/>
  <c r="M102" i="1"/>
  <c r="M106" i="1"/>
  <c r="N13" i="1"/>
  <c r="N18" i="1"/>
  <c r="N23" i="1"/>
  <c r="N29" i="1"/>
  <c r="N34" i="1"/>
  <c r="N39" i="1"/>
  <c r="N45" i="1"/>
  <c r="N50" i="1"/>
  <c r="N54" i="1"/>
  <c r="N58" i="1"/>
  <c r="N62" i="1"/>
  <c r="N66" i="1"/>
  <c r="N70" i="1"/>
  <c r="N74" i="1"/>
  <c r="N78" i="1"/>
  <c r="N82" i="1"/>
  <c r="N86" i="1"/>
  <c r="N90" i="1"/>
  <c r="N94" i="1"/>
  <c r="N98" i="1"/>
  <c r="N102" i="1"/>
  <c r="N106" i="1"/>
  <c r="AC30" i="1"/>
  <c r="M14" i="1"/>
  <c r="M19" i="1"/>
  <c r="N24" i="1"/>
  <c r="M30" i="1"/>
  <c r="M35" i="1"/>
  <c r="N40" i="1"/>
  <c r="M46" i="1"/>
  <c r="M51" i="1"/>
  <c r="M55" i="1"/>
  <c r="M59" i="1"/>
  <c r="M63" i="1"/>
  <c r="M67" i="1"/>
  <c r="M71" i="1"/>
  <c r="M75" i="1"/>
  <c r="M79" i="1"/>
  <c r="M83" i="1"/>
  <c r="M87" i="1"/>
  <c r="M91" i="1"/>
  <c r="M95" i="1"/>
  <c r="M99" i="1"/>
  <c r="M103" i="1"/>
  <c r="M107" i="1"/>
  <c r="N14" i="1"/>
  <c r="N19" i="1"/>
  <c r="N25" i="1"/>
  <c r="N30" i="1"/>
  <c r="N35" i="1"/>
  <c r="N41" i="1"/>
  <c r="N46" i="1"/>
  <c r="N51" i="1"/>
  <c r="N55" i="1"/>
  <c r="N59" i="1"/>
  <c r="N63" i="1"/>
  <c r="N67" i="1"/>
  <c r="N71" i="1"/>
  <c r="N75" i="1"/>
  <c r="N79" i="1"/>
  <c r="N83" i="1"/>
  <c r="N87" i="1"/>
  <c r="N91" i="1"/>
  <c r="N95" i="1"/>
  <c r="N99" i="1"/>
  <c r="N103" i="1"/>
  <c r="N107" i="1"/>
  <c r="AC24" i="1"/>
  <c r="M10" i="1"/>
  <c r="M15" i="1"/>
  <c r="N20" i="1"/>
  <c r="M26" i="1"/>
  <c r="M31" i="1"/>
  <c r="N36" i="1"/>
  <c r="M42" i="1"/>
  <c r="M47" i="1"/>
  <c r="M52" i="1"/>
  <c r="M56" i="1"/>
  <c r="M60" i="1"/>
  <c r="M64" i="1"/>
  <c r="M68" i="1"/>
  <c r="M72" i="1"/>
  <c r="M76" i="1"/>
  <c r="M80" i="1"/>
  <c r="M84" i="1"/>
  <c r="M88" i="1"/>
  <c r="M92" i="1"/>
  <c r="M96" i="1"/>
  <c r="M100" i="1"/>
  <c r="M104" i="1"/>
  <c r="M108" i="1"/>
  <c r="AC16" i="1"/>
  <c r="AC9" i="1"/>
  <c r="N10" i="1"/>
  <c r="N15" i="1"/>
  <c r="N21" i="1"/>
  <c r="N26" i="1"/>
  <c r="N31" i="1"/>
  <c r="N37" i="1"/>
  <c r="N42" i="1"/>
  <c r="N47" i="1"/>
  <c r="N52" i="1"/>
  <c r="N56" i="1"/>
  <c r="N60" i="1"/>
  <c r="N64" i="1"/>
  <c r="N68" i="1"/>
  <c r="N72" i="1"/>
  <c r="N76" i="1"/>
  <c r="N80" i="1"/>
  <c r="N84" i="1"/>
  <c r="N88" i="1"/>
  <c r="N92" i="1"/>
  <c r="N96" i="1"/>
  <c r="N100" i="1"/>
  <c r="N104" i="1"/>
  <c r="N108" i="1"/>
  <c r="N9" i="1"/>
  <c r="M11" i="1"/>
  <c r="N16" i="1"/>
  <c r="M22" i="1"/>
  <c r="M27" i="1"/>
  <c r="N32" i="1"/>
  <c r="M38" i="1"/>
  <c r="M43" i="1"/>
  <c r="N48" i="1"/>
  <c r="M53" i="1"/>
  <c r="M57" i="1"/>
  <c r="M61" i="1"/>
  <c r="M65" i="1"/>
  <c r="M69" i="1"/>
  <c r="M73" i="1"/>
  <c r="M77" i="1"/>
  <c r="M81" i="1"/>
  <c r="M85" i="1"/>
  <c r="M89" i="1"/>
  <c r="M93" i="1"/>
  <c r="M97" i="1"/>
  <c r="M101" i="1"/>
  <c r="M105" i="1"/>
  <c r="M109" i="1"/>
  <c r="M9" i="1"/>
  <c r="AC46" i="1"/>
  <c r="N11" i="1"/>
  <c r="N53" i="1"/>
  <c r="N85" i="1"/>
  <c r="N17" i="1"/>
  <c r="N57" i="1"/>
  <c r="N89" i="1"/>
  <c r="N22" i="1"/>
  <c r="N61" i="1"/>
  <c r="N93" i="1"/>
  <c r="N27" i="1"/>
  <c r="N65" i="1"/>
  <c r="N97" i="1"/>
  <c r="N33" i="1"/>
  <c r="N69" i="1"/>
  <c r="N101" i="1"/>
  <c r="N38" i="1"/>
  <c r="N73" i="1"/>
  <c r="N105" i="1"/>
  <c r="N43" i="1"/>
  <c r="N77" i="1"/>
  <c r="N109" i="1"/>
  <c r="N49" i="1"/>
  <c r="N81" i="1"/>
  <c r="R87" i="1"/>
  <c r="R94" i="1"/>
  <c r="R65" i="1"/>
  <c r="R49" i="1"/>
  <c r="R75" i="1"/>
  <c r="R56" i="1"/>
  <c r="R19" i="1"/>
  <c r="R11" i="1"/>
  <c r="R98" i="1"/>
  <c r="R23" i="1"/>
  <c r="R109" i="1"/>
  <c r="R106" i="1"/>
  <c r="R53" i="1"/>
  <c r="R107" i="1"/>
  <c r="R72" i="1"/>
  <c r="R91" i="1"/>
  <c r="R24" i="1"/>
  <c r="R104" i="1"/>
  <c r="R108" i="1"/>
  <c r="R63" i="1"/>
  <c r="R79" i="1"/>
  <c r="R93" i="1"/>
  <c r="R9" i="1"/>
  <c r="R12" i="1"/>
  <c r="R85" i="1"/>
  <c r="R10" i="1"/>
  <c r="R74" i="1"/>
  <c r="R78" i="1"/>
  <c r="R96" i="1"/>
  <c r="R83" i="1"/>
  <c r="R21" i="1"/>
  <c r="R62" i="1"/>
  <c r="R37" i="1"/>
  <c r="R86" i="1"/>
  <c r="R30" i="1"/>
  <c r="R73" i="1"/>
  <c r="R15" i="1"/>
  <c r="R92" i="1"/>
  <c r="R57" i="1"/>
  <c r="R90" i="1"/>
  <c r="R33" i="1"/>
  <c r="R61" i="1"/>
  <c r="R47" i="1"/>
  <c r="R105" i="1"/>
  <c r="R36" i="1"/>
  <c r="R32" i="1"/>
  <c r="R55" i="1"/>
  <c r="R43" i="1"/>
  <c r="R58" i="1"/>
  <c r="R40" i="1"/>
  <c r="R82" i="1"/>
  <c r="R35" i="1"/>
  <c r="R71" i="1"/>
  <c r="R70" i="1"/>
  <c r="R101" i="1"/>
  <c r="R16" i="1"/>
  <c r="R80" i="1"/>
  <c r="R14" i="1"/>
  <c r="R99" i="1"/>
  <c r="R52" i="1"/>
  <c r="R81" i="1"/>
  <c r="R95" i="1"/>
  <c r="R22" i="1"/>
  <c r="P9" i="2" l="1"/>
  <c r="P9" i="1"/>
  <c r="Y9" i="1" s="1"/>
  <c r="AF9" i="2" l="1"/>
  <c r="AI9" i="2" s="1"/>
  <c r="AL9" i="2"/>
  <c r="AN9" i="2" s="1"/>
  <c r="L10" i="2"/>
  <c r="AA9" i="2"/>
  <c r="AD9" i="2" s="1"/>
  <c r="Y9" i="2"/>
  <c r="AA9" i="1"/>
  <c r="AD9" i="1" s="1"/>
  <c r="L10" i="1"/>
  <c r="AK10" i="2" l="1"/>
  <c r="AH10" i="2"/>
  <c r="P10" i="2"/>
  <c r="AB10" i="2"/>
  <c r="Y10" i="2"/>
  <c r="P10" i="1"/>
  <c r="AB10" i="1"/>
  <c r="AF10" i="2" l="1"/>
  <c r="AI10" i="2" s="1"/>
  <c r="AL10" i="2"/>
  <c r="AN10" i="2" s="1"/>
  <c r="AA10" i="2"/>
  <c r="AD10" i="2" s="1"/>
  <c r="L11" i="2"/>
  <c r="AA10" i="1"/>
  <c r="AD10" i="1" s="1"/>
  <c r="L11" i="1"/>
  <c r="Y10" i="1"/>
  <c r="AH11" i="2" l="1"/>
  <c r="AK11" i="2"/>
  <c r="P11" i="2"/>
  <c r="AB11" i="2"/>
  <c r="P11" i="1"/>
  <c r="AB11" i="1"/>
  <c r="Y11" i="2" l="1"/>
  <c r="AL11" i="2"/>
  <c r="AN11" i="2" s="1"/>
  <c r="AF11" i="2"/>
  <c r="AI11" i="2" s="1"/>
  <c r="AA11" i="2"/>
  <c r="AD11" i="2" s="1"/>
  <c r="L12" i="2"/>
  <c r="L12" i="1"/>
  <c r="AA11" i="1"/>
  <c r="AD11" i="1" s="1"/>
  <c r="Y11" i="1"/>
  <c r="AK12" i="2" l="1"/>
  <c r="AH12" i="2"/>
  <c r="AB12" i="2"/>
  <c r="P12" i="2"/>
  <c r="AB12" i="1"/>
  <c r="P12" i="1"/>
  <c r="AF12" i="2" l="1"/>
  <c r="AI12" i="2" s="1"/>
  <c r="AL12" i="2"/>
  <c r="AN12" i="2" s="1"/>
  <c r="L13" i="2"/>
  <c r="AA12" i="2"/>
  <c r="AD12" i="2" s="1"/>
  <c r="Y12" i="2"/>
  <c r="AA12" i="1"/>
  <c r="AD12" i="1" s="1"/>
  <c r="L13" i="1"/>
  <c r="Y12" i="1"/>
  <c r="AK13" i="2" l="1"/>
  <c r="AH13" i="2"/>
  <c r="AB13" i="2"/>
  <c r="P13" i="2"/>
  <c r="AB13" i="1"/>
  <c r="P13" i="1"/>
  <c r="AF13" i="2" l="1"/>
  <c r="AI13" i="2" s="1"/>
  <c r="AL13" i="2"/>
  <c r="AN13" i="2"/>
  <c r="AA13" i="2"/>
  <c r="AD13" i="2" s="1"/>
  <c r="L14" i="2"/>
  <c r="Y13" i="2"/>
  <c r="L14" i="1"/>
  <c r="AA13" i="1"/>
  <c r="AD13" i="1" s="1"/>
  <c r="Y13" i="1"/>
  <c r="AK14" i="2" l="1"/>
  <c r="AH14" i="2"/>
  <c r="AB14" i="2"/>
  <c r="P14" i="2"/>
  <c r="P14" i="1"/>
  <c r="Y14" i="1" s="1"/>
  <c r="AB14" i="1"/>
  <c r="AF14" i="2" l="1"/>
  <c r="AI14" i="2" s="1"/>
  <c r="AL14" i="2"/>
  <c r="AN14" i="2" s="1"/>
  <c r="AA14" i="2"/>
  <c r="AD14" i="2" s="1"/>
  <c r="L15" i="2"/>
  <c r="Y14" i="2"/>
  <c r="AA14" i="1"/>
  <c r="AD14" i="1" s="1"/>
  <c r="L15" i="1"/>
  <c r="AH15" i="2" l="1"/>
  <c r="AK15" i="2"/>
  <c r="AB15" i="2"/>
  <c r="P15" i="2"/>
  <c r="P15" i="1"/>
  <c r="Y15" i="1" s="1"/>
  <c r="AB15" i="1"/>
  <c r="Y15" i="2" l="1"/>
  <c r="AL15" i="2"/>
  <c r="AF15" i="2"/>
  <c r="AI15" i="2" s="1"/>
  <c r="AN15" i="2"/>
  <c r="AA15" i="2"/>
  <c r="AD15" i="2" s="1"/>
  <c r="L16" i="2"/>
  <c r="AA15" i="1"/>
  <c r="AD15" i="1" s="1"/>
  <c r="L16" i="1"/>
  <c r="AK16" i="2" l="1"/>
  <c r="AH16" i="2"/>
  <c r="P16" i="2"/>
  <c r="AB16" i="2"/>
  <c r="AB16" i="1"/>
  <c r="P16" i="1"/>
  <c r="AF16" i="2" l="1"/>
  <c r="AI16" i="2" s="1"/>
  <c r="AL16" i="2"/>
  <c r="AN16" i="2"/>
  <c r="AA16" i="2"/>
  <c r="AD16" i="2" s="1"/>
  <c r="L17" i="2"/>
  <c r="Y16" i="2"/>
  <c r="AA16" i="1"/>
  <c r="AD16" i="1" s="1"/>
  <c r="L17" i="1"/>
  <c r="Y16" i="1"/>
  <c r="AK17" i="2" l="1"/>
  <c r="AH17" i="2"/>
  <c r="AB17" i="2"/>
  <c r="P17" i="2"/>
  <c r="P17" i="1"/>
  <c r="AB17" i="1"/>
  <c r="Y17" i="2" l="1"/>
  <c r="AL17" i="2"/>
  <c r="AF17" i="2"/>
  <c r="AI17" i="2"/>
  <c r="AN17" i="2"/>
  <c r="AA17" i="2"/>
  <c r="AD17" i="2" s="1"/>
  <c r="L18" i="2"/>
  <c r="AA17" i="1"/>
  <c r="AD17" i="1" s="1"/>
  <c r="L18" i="1"/>
  <c r="Y17" i="1"/>
  <c r="AK18" i="2" l="1"/>
  <c r="AH18" i="2"/>
  <c r="AB18" i="2"/>
  <c r="P18" i="2"/>
  <c r="P18" i="1"/>
  <c r="Y18" i="1" s="1"/>
  <c r="AB18" i="1"/>
  <c r="Y18" i="2" l="1"/>
  <c r="AL18" i="2"/>
  <c r="AN18" i="2" s="1"/>
  <c r="AF18" i="2"/>
  <c r="AI18" i="2" s="1"/>
  <c r="L19" i="2"/>
  <c r="AA18" i="2"/>
  <c r="AD18" i="2" s="1"/>
  <c r="AA18" i="1"/>
  <c r="AD18" i="1" s="1"/>
  <c r="L19" i="1"/>
  <c r="AH19" i="2" l="1"/>
  <c r="AK19" i="2"/>
  <c r="AB19" i="2"/>
  <c r="P19" i="2"/>
  <c r="Y19" i="2"/>
  <c r="P19" i="1"/>
  <c r="Y19" i="1" s="1"/>
  <c r="AB19" i="1"/>
  <c r="AL19" i="2" l="1"/>
  <c r="AN19" i="2" s="1"/>
  <c r="AF19" i="2"/>
  <c r="AI19" i="2" s="1"/>
  <c r="L20" i="2"/>
  <c r="AA19" i="2"/>
  <c r="AD19" i="2" s="1"/>
  <c r="L20" i="1"/>
  <c r="AA19" i="1"/>
  <c r="AD19" i="1" s="1"/>
  <c r="AH20" i="2" l="1"/>
  <c r="AK20" i="2"/>
  <c r="P20" i="2"/>
  <c r="AB20" i="2"/>
  <c r="AB20" i="1"/>
  <c r="P20" i="1"/>
  <c r="AF20" i="2" l="1"/>
  <c r="AI20" i="2" s="1"/>
  <c r="AL20" i="2"/>
  <c r="AN20" i="2" s="1"/>
  <c r="L21" i="2"/>
  <c r="AA20" i="2"/>
  <c r="AD20" i="2" s="1"/>
  <c r="Y20" i="2"/>
  <c r="AA20" i="1"/>
  <c r="AD20" i="1" s="1"/>
  <c r="L21" i="1"/>
  <c r="Y20" i="1"/>
  <c r="AK21" i="2" l="1"/>
  <c r="AH21" i="2"/>
  <c r="P21" i="2"/>
  <c r="AB21" i="2"/>
  <c r="Y21" i="2"/>
  <c r="AB21" i="1"/>
  <c r="P21" i="1"/>
  <c r="AL21" i="2" l="1"/>
  <c r="AN21" i="2" s="1"/>
  <c r="AF21" i="2"/>
  <c r="AI21" i="2" s="1"/>
  <c r="AA21" i="2"/>
  <c r="AD21" i="2" s="1"/>
  <c r="L22" i="2"/>
  <c r="L22" i="1"/>
  <c r="AA21" i="1"/>
  <c r="AD21" i="1" s="1"/>
  <c r="Y21" i="1"/>
  <c r="AK22" i="2" l="1"/>
  <c r="AH22" i="2"/>
  <c r="AB22" i="2"/>
  <c r="P22" i="2"/>
  <c r="P22" i="1"/>
  <c r="Y22" i="1" s="1"/>
  <c r="AB22" i="1"/>
  <c r="AL22" i="2" l="1"/>
  <c r="AN22" i="2" s="1"/>
  <c r="AF22" i="2"/>
  <c r="AI22" i="2"/>
  <c r="L23" i="2"/>
  <c r="AA22" i="2"/>
  <c r="AD22" i="2" s="1"/>
  <c r="Y22" i="2"/>
  <c r="AA22" i="1"/>
  <c r="AD22" i="1" s="1"/>
  <c r="L23" i="1"/>
  <c r="AK23" i="2" l="1"/>
  <c r="AH23" i="2"/>
  <c r="AB23" i="2"/>
  <c r="P23" i="2"/>
  <c r="P23" i="1"/>
  <c r="Y23" i="1" s="1"/>
  <c r="AB23" i="1"/>
  <c r="AL23" i="2" l="1"/>
  <c r="AN23" i="2" s="1"/>
  <c r="AF23" i="2"/>
  <c r="AI23" i="2" s="1"/>
  <c r="AA23" i="2"/>
  <c r="AD23" i="2" s="1"/>
  <c r="L24" i="2"/>
  <c r="Y23" i="2"/>
  <c r="AA23" i="1"/>
  <c r="AD23" i="1" s="1"/>
  <c r="L24" i="1"/>
  <c r="AH24" i="2" l="1"/>
  <c r="AK24" i="2"/>
  <c r="AB24" i="2"/>
  <c r="P24" i="2"/>
  <c r="AB24" i="1"/>
  <c r="P24" i="1"/>
  <c r="AF24" i="2" l="1"/>
  <c r="AI24" i="2" s="1"/>
  <c r="AL24" i="2"/>
  <c r="AN24" i="2" s="1"/>
  <c r="AA24" i="2"/>
  <c r="AD24" i="2" s="1"/>
  <c r="L25" i="2"/>
  <c r="Y24" i="2"/>
  <c r="AA24" i="1"/>
  <c r="AD24" i="1" s="1"/>
  <c r="L25" i="1"/>
  <c r="Y24" i="1"/>
  <c r="AH25" i="2" l="1"/>
  <c r="AK25" i="2"/>
  <c r="AB25" i="2"/>
  <c r="P25" i="2"/>
  <c r="AB25" i="1"/>
  <c r="P25" i="1"/>
  <c r="AF25" i="2" l="1"/>
  <c r="AI25" i="2" s="1"/>
  <c r="AL25" i="2"/>
  <c r="AN25" i="2" s="1"/>
  <c r="AA25" i="2"/>
  <c r="AD25" i="2" s="1"/>
  <c r="L26" i="2"/>
  <c r="Y25" i="2"/>
  <c r="AA25" i="1"/>
  <c r="AD25" i="1" s="1"/>
  <c r="L26" i="1"/>
  <c r="Y25" i="1"/>
  <c r="AK26" i="2" l="1"/>
  <c r="AH26" i="2"/>
  <c r="P26" i="2"/>
  <c r="AB26" i="2"/>
  <c r="P26" i="1"/>
  <c r="AB26" i="1"/>
  <c r="AL26" i="2" l="1"/>
  <c r="AN26" i="2" s="1"/>
  <c r="AF26" i="2"/>
  <c r="AI26" i="2" s="1"/>
  <c r="AA26" i="2"/>
  <c r="AD26" i="2" s="1"/>
  <c r="L27" i="2"/>
  <c r="Y26" i="2"/>
  <c r="AA26" i="1"/>
  <c r="AD26" i="1" s="1"/>
  <c r="L27" i="1"/>
  <c r="Y26" i="1"/>
  <c r="AK27" i="2" l="1"/>
  <c r="AH27" i="2"/>
  <c r="AB27" i="2"/>
  <c r="P27" i="2"/>
  <c r="P27" i="1"/>
  <c r="Y27" i="1" s="1"/>
  <c r="AB27" i="1"/>
  <c r="Y27" i="2" l="1"/>
  <c r="AL27" i="2"/>
  <c r="AF27" i="2"/>
  <c r="AI27" i="2"/>
  <c r="AN27" i="2"/>
  <c r="AA27" i="2"/>
  <c r="AD27" i="2" s="1"/>
  <c r="L28" i="2"/>
  <c r="L28" i="1"/>
  <c r="AA27" i="1"/>
  <c r="AD27" i="1" s="1"/>
  <c r="AH28" i="2" l="1"/>
  <c r="AK28" i="2"/>
  <c r="AB28" i="2"/>
  <c r="P28" i="2"/>
  <c r="AB28" i="1"/>
  <c r="P28" i="1"/>
  <c r="AL28" i="2" l="1"/>
  <c r="AF28" i="2"/>
  <c r="AI28" i="2" s="1"/>
  <c r="AN28" i="2"/>
  <c r="L29" i="2"/>
  <c r="AA28" i="2"/>
  <c r="AD28" i="2" s="1"/>
  <c r="Y28" i="2"/>
  <c r="AA28" i="1"/>
  <c r="AD28" i="1" s="1"/>
  <c r="L29" i="1"/>
  <c r="Y28" i="1"/>
  <c r="AH29" i="2" l="1"/>
  <c r="AK29" i="2"/>
  <c r="AB29" i="2"/>
  <c r="P29" i="2"/>
  <c r="AB29" i="1"/>
  <c r="P29" i="1"/>
  <c r="AF29" i="2" l="1"/>
  <c r="AI29" i="2" s="1"/>
  <c r="AL29" i="2"/>
  <c r="AN29" i="2"/>
  <c r="L30" i="2"/>
  <c r="AA29" i="2"/>
  <c r="AD29" i="2" s="1"/>
  <c r="Y29" i="2"/>
  <c r="AA29" i="1"/>
  <c r="AD29" i="1" s="1"/>
  <c r="L30" i="1"/>
  <c r="Y29" i="1"/>
  <c r="AH30" i="2" l="1"/>
  <c r="AK30" i="2"/>
  <c r="P30" i="2"/>
  <c r="AB30" i="2"/>
  <c r="P30" i="1"/>
  <c r="Y30" i="1" s="1"/>
  <c r="AB30" i="1"/>
  <c r="AF30" i="2" l="1"/>
  <c r="AI30" i="2" s="1"/>
  <c r="AL30" i="2"/>
  <c r="AN30" i="2" s="1"/>
  <c r="L31" i="2"/>
  <c r="AA30" i="2"/>
  <c r="AD30" i="2" s="1"/>
  <c r="Y30" i="2"/>
  <c r="AA30" i="1"/>
  <c r="AD30" i="1" s="1"/>
  <c r="L31" i="1"/>
  <c r="AH31" i="2" l="1"/>
  <c r="AK31" i="2"/>
  <c r="P31" i="2"/>
  <c r="AB31" i="2"/>
  <c r="Y31" i="2"/>
  <c r="AB31" i="1"/>
  <c r="P31" i="1"/>
  <c r="AL31" i="2" l="1"/>
  <c r="AF31" i="2"/>
  <c r="AI31" i="2" s="1"/>
  <c r="AN31" i="2"/>
  <c r="AA31" i="2"/>
  <c r="AD31" i="2" s="1"/>
  <c r="L32" i="2"/>
  <c r="AA31" i="1"/>
  <c r="AD31" i="1" s="1"/>
  <c r="L32" i="1"/>
  <c r="Y31" i="1"/>
  <c r="AK32" i="2" l="1"/>
  <c r="AH32" i="2"/>
  <c r="P32" i="2"/>
  <c r="AB32" i="2"/>
  <c r="AB32" i="1"/>
  <c r="P32" i="1"/>
  <c r="AF32" i="2" l="1"/>
  <c r="AL32" i="2"/>
  <c r="AI32" i="2"/>
  <c r="AN32" i="2"/>
  <c r="L33" i="2"/>
  <c r="AA32" i="2"/>
  <c r="AD32" i="2" s="1"/>
  <c r="Y32" i="2"/>
  <c r="AA32" i="1"/>
  <c r="AD32" i="1" s="1"/>
  <c r="L33" i="1"/>
  <c r="Y32" i="1"/>
  <c r="AK33" i="2" l="1"/>
  <c r="AH33" i="2"/>
  <c r="AB33" i="2"/>
  <c r="P33" i="2"/>
  <c r="AB33" i="1"/>
  <c r="P33" i="1"/>
  <c r="Y33" i="2" l="1"/>
  <c r="AL33" i="2"/>
  <c r="AF33" i="2"/>
  <c r="AI33" i="2" s="1"/>
  <c r="AN33" i="2"/>
  <c r="AA33" i="2"/>
  <c r="AD33" i="2" s="1"/>
  <c r="L34" i="2"/>
  <c r="AA33" i="1"/>
  <c r="AD33" i="1" s="1"/>
  <c r="L34" i="1"/>
  <c r="Y33" i="1"/>
  <c r="AH34" i="2" l="1"/>
  <c r="AK34" i="2"/>
  <c r="AB34" i="2"/>
  <c r="P34" i="2"/>
  <c r="P34" i="1"/>
  <c r="AB34" i="1"/>
  <c r="Y34" i="2" l="1"/>
  <c r="AL34" i="2"/>
  <c r="AF34" i="2"/>
  <c r="AI34" i="2" s="1"/>
  <c r="AN34" i="2"/>
  <c r="AA34" i="2"/>
  <c r="AD34" i="2" s="1"/>
  <c r="L35" i="2"/>
  <c r="AA34" i="1"/>
  <c r="AD34" i="1" s="1"/>
  <c r="L35" i="1"/>
  <c r="Y34" i="1"/>
  <c r="AH35" i="2" l="1"/>
  <c r="AK35" i="2"/>
  <c r="AB35" i="2"/>
  <c r="P35" i="2"/>
  <c r="Y35" i="2"/>
  <c r="P35" i="1"/>
  <c r="Y35" i="1" s="1"/>
  <c r="AB35" i="1"/>
  <c r="AF35" i="2" l="1"/>
  <c r="AI35" i="2" s="1"/>
  <c r="AL35" i="2"/>
  <c r="AN35" i="2"/>
  <c r="AA35" i="2"/>
  <c r="AD35" i="2" s="1"/>
  <c r="L36" i="2"/>
  <c r="L36" i="1"/>
  <c r="AA35" i="1"/>
  <c r="AD35" i="1" s="1"/>
  <c r="AH36" i="2" l="1"/>
  <c r="AK36" i="2"/>
  <c r="P36" i="2"/>
  <c r="AB36" i="2"/>
  <c r="AB36" i="1"/>
  <c r="P36" i="1"/>
  <c r="AF36" i="2" l="1"/>
  <c r="AI36" i="2" s="1"/>
  <c r="AL36" i="2"/>
  <c r="AN36" i="2"/>
  <c r="AA36" i="2"/>
  <c r="AD36" i="2" s="1"/>
  <c r="L37" i="2"/>
  <c r="Y36" i="2"/>
  <c r="AA36" i="1"/>
  <c r="AD36" i="1" s="1"/>
  <c r="L37" i="1"/>
  <c r="Y36" i="1"/>
  <c r="AK37" i="2" l="1"/>
  <c r="AH37" i="2"/>
  <c r="AB37" i="2"/>
  <c r="P37" i="2"/>
  <c r="Y37" i="2"/>
  <c r="AB37" i="1"/>
  <c r="P37" i="1"/>
  <c r="Y37" i="1" s="1"/>
  <c r="AL37" i="2" l="1"/>
  <c r="AN37" i="2" s="1"/>
  <c r="AF37" i="2"/>
  <c r="AI37" i="2" s="1"/>
  <c r="AA37" i="2"/>
  <c r="AD37" i="2" s="1"/>
  <c r="L38" i="2"/>
  <c r="AA37" i="1"/>
  <c r="AD37" i="1" s="1"/>
  <c r="L38" i="1"/>
  <c r="AH38" i="2" l="1"/>
  <c r="AK38" i="2"/>
  <c r="AB38" i="2"/>
  <c r="P38" i="2"/>
  <c r="P38" i="1"/>
  <c r="Y38" i="1" s="1"/>
  <c r="AB38" i="1"/>
  <c r="AF38" i="2" l="1"/>
  <c r="AI38" i="2" s="1"/>
  <c r="AL38" i="2"/>
  <c r="AN38" i="2"/>
  <c r="L39" i="2"/>
  <c r="AA38" i="2"/>
  <c r="AD38" i="2" s="1"/>
  <c r="Y38" i="2"/>
  <c r="AA38" i="1"/>
  <c r="AD38" i="1" s="1"/>
  <c r="L39" i="1"/>
  <c r="AK39" i="2" l="1"/>
  <c r="AH39" i="2"/>
  <c r="AB39" i="2"/>
  <c r="P39" i="2"/>
  <c r="Y39" i="2"/>
  <c r="AB39" i="1"/>
  <c r="P39" i="1"/>
  <c r="AL39" i="2" l="1"/>
  <c r="AN39" i="2" s="1"/>
  <c r="AF39" i="2"/>
  <c r="AI39" i="2" s="1"/>
  <c r="L40" i="2"/>
  <c r="AA39" i="2"/>
  <c r="AD39" i="2" s="1"/>
  <c r="AA39" i="1"/>
  <c r="AD39" i="1" s="1"/>
  <c r="L40" i="1"/>
  <c r="Y39" i="1"/>
  <c r="AH40" i="2" l="1"/>
  <c r="AK40" i="2"/>
  <c r="P40" i="2"/>
  <c r="AB40" i="2"/>
  <c r="AB40" i="1"/>
  <c r="P40" i="1"/>
  <c r="AF40" i="2" l="1"/>
  <c r="AI40" i="2" s="1"/>
  <c r="AL40" i="2"/>
  <c r="AN40" i="2"/>
  <c r="L41" i="2"/>
  <c r="AA40" i="2"/>
  <c r="AD40" i="2" s="1"/>
  <c r="Y40" i="2"/>
  <c r="L41" i="1"/>
  <c r="AA40" i="1"/>
  <c r="AD40" i="1" s="1"/>
  <c r="Y40" i="1"/>
  <c r="AK41" i="2" l="1"/>
  <c r="AH41" i="2"/>
  <c r="P41" i="2"/>
  <c r="AB41" i="2"/>
  <c r="Y41" i="2"/>
  <c r="AB41" i="1"/>
  <c r="P41" i="1"/>
  <c r="AF41" i="2" l="1"/>
  <c r="AI41" i="2" s="1"/>
  <c r="AL41" i="2"/>
  <c r="AN41" i="2" s="1"/>
  <c r="AA41" i="2"/>
  <c r="AD41" i="2" s="1"/>
  <c r="L42" i="2"/>
  <c r="AA41" i="1"/>
  <c r="AD41" i="1" s="1"/>
  <c r="L42" i="1"/>
  <c r="Y41" i="1"/>
  <c r="AK42" i="2" l="1"/>
  <c r="AH42" i="2"/>
  <c r="P42" i="2"/>
  <c r="AB42" i="2"/>
  <c r="P42" i="1"/>
  <c r="AB42" i="1"/>
  <c r="AL42" i="2" l="1"/>
  <c r="AN42" i="2" s="1"/>
  <c r="AF42" i="2"/>
  <c r="AI42" i="2" s="1"/>
  <c r="L43" i="2"/>
  <c r="AA42" i="2"/>
  <c r="AD42" i="2" s="1"/>
  <c r="Y42" i="2"/>
  <c r="AA42" i="1"/>
  <c r="AD42" i="1" s="1"/>
  <c r="L43" i="1"/>
  <c r="Y42" i="1"/>
  <c r="AK43" i="2" l="1"/>
  <c r="AH43" i="2"/>
  <c r="AB43" i="2"/>
  <c r="P43" i="2"/>
  <c r="P43" i="1"/>
  <c r="Y43" i="1" s="1"/>
  <c r="AB43" i="1"/>
  <c r="Y43" i="2" l="1"/>
  <c r="AF43" i="2"/>
  <c r="AI43" i="2" s="1"/>
  <c r="AL43" i="2"/>
  <c r="AN43" i="2"/>
  <c r="AA43" i="2"/>
  <c r="AD43" i="2" s="1"/>
  <c r="L44" i="2"/>
  <c r="L44" i="1"/>
  <c r="AA43" i="1"/>
  <c r="AD43" i="1" s="1"/>
  <c r="AK44" i="2" l="1"/>
  <c r="AH44" i="2"/>
  <c r="AB44" i="2"/>
  <c r="P44" i="2"/>
  <c r="AB44" i="1"/>
  <c r="P44" i="1"/>
  <c r="Y44" i="2" l="1"/>
  <c r="AF44" i="2"/>
  <c r="AI44" i="2" s="1"/>
  <c r="AL44" i="2"/>
  <c r="AN44" i="2" s="1"/>
  <c r="AA44" i="2"/>
  <c r="AD44" i="2" s="1"/>
  <c r="L45" i="2"/>
  <c r="AA44" i="1"/>
  <c r="AD44" i="1" s="1"/>
  <c r="L45" i="1"/>
  <c r="Y44" i="1"/>
  <c r="AH45" i="2" l="1"/>
  <c r="AK45" i="2"/>
  <c r="AB45" i="2"/>
  <c r="P45" i="2"/>
  <c r="AB45" i="1"/>
  <c r="P45" i="1"/>
  <c r="Y45" i="2" l="1"/>
  <c r="AL45" i="2"/>
  <c r="AN45" i="2" s="1"/>
  <c r="AF45" i="2"/>
  <c r="AI45" i="2" s="1"/>
  <c r="AA45" i="2"/>
  <c r="AD45" i="2" s="1"/>
  <c r="L46" i="2"/>
  <c r="AA45" i="1"/>
  <c r="AD45" i="1" s="1"/>
  <c r="L46" i="1"/>
  <c r="Y45" i="1"/>
  <c r="AH46" i="2" l="1"/>
  <c r="AK46" i="2"/>
  <c r="P46" i="2"/>
  <c r="AB46" i="2"/>
  <c r="P46" i="1"/>
  <c r="Y46" i="1" s="1"/>
  <c r="AB46" i="1"/>
  <c r="AF46" i="2" l="1"/>
  <c r="AI46" i="2" s="1"/>
  <c r="AL46" i="2"/>
  <c r="AN46" i="2" s="1"/>
  <c r="AA46" i="2"/>
  <c r="AD46" i="2" s="1"/>
  <c r="L47" i="2"/>
  <c r="Y46" i="2"/>
  <c r="AA46" i="1"/>
  <c r="AD46" i="1" s="1"/>
  <c r="L47" i="1"/>
  <c r="AH47" i="2" l="1"/>
  <c r="AK47" i="2"/>
  <c r="AB47" i="2"/>
  <c r="P47" i="2"/>
  <c r="AB47" i="1"/>
  <c r="P47" i="1"/>
  <c r="Y47" i="2" l="1"/>
  <c r="AL47" i="2"/>
  <c r="AF47" i="2"/>
  <c r="AI47" i="2" s="1"/>
  <c r="AN47" i="2"/>
  <c r="AA47" i="2"/>
  <c r="AD47" i="2" s="1"/>
  <c r="L48" i="2"/>
  <c r="AA47" i="1"/>
  <c r="AD47" i="1" s="1"/>
  <c r="L48" i="1"/>
  <c r="Y47" i="1"/>
  <c r="AK48" i="2" l="1"/>
  <c r="AH48" i="2"/>
  <c r="AB48" i="2"/>
  <c r="P48" i="2"/>
  <c r="AB48" i="1"/>
  <c r="P48" i="1"/>
  <c r="AF48" i="2" l="1"/>
  <c r="AI48" i="2" s="1"/>
  <c r="AL48" i="2"/>
  <c r="AN48" i="2"/>
  <c r="L49" i="2"/>
  <c r="AA48" i="2"/>
  <c r="AD48" i="2" s="1"/>
  <c r="Y48" i="2"/>
  <c r="AA48" i="1"/>
  <c r="AD48" i="1" s="1"/>
  <c r="L49" i="1"/>
  <c r="Y48" i="1"/>
  <c r="AK49" i="2" l="1"/>
  <c r="AH49" i="2"/>
  <c r="AB49" i="2"/>
  <c r="P49" i="2"/>
  <c r="AB49" i="1"/>
  <c r="P49" i="1"/>
  <c r="Y49" i="2" l="1"/>
  <c r="AL49" i="2"/>
  <c r="AF49" i="2"/>
  <c r="AI49" i="2" s="1"/>
  <c r="AN49" i="2"/>
  <c r="L50" i="2"/>
  <c r="AA49" i="2"/>
  <c r="AD49" i="2" s="1"/>
  <c r="AA49" i="1"/>
  <c r="AD49" i="1" s="1"/>
  <c r="L50" i="1"/>
  <c r="Y49" i="1"/>
  <c r="AK50" i="2" l="1"/>
  <c r="AH50" i="2"/>
  <c r="P50" i="2"/>
  <c r="AB50" i="2"/>
  <c r="P50" i="1"/>
  <c r="AB50" i="1"/>
  <c r="AL50" i="2" l="1"/>
  <c r="AF50" i="2"/>
  <c r="AI50" i="2" s="1"/>
  <c r="AN50" i="2"/>
  <c r="L51" i="2"/>
  <c r="AA50" i="2"/>
  <c r="AD50" i="2" s="1"/>
  <c r="Y50" i="2"/>
  <c r="AA50" i="1"/>
  <c r="AD50" i="1" s="1"/>
  <c r="L51" i="1"/>
  <c r="Y50" i="1"/>
  <c r="AK51" i="2" l="1"/>
  <c r="AH51" i="2"/>
  <c r="P51" i="2"/>
  <c r="AB51" i="2"/>
  <c r="Y51" i="2"/>
  <c r="P51" i="1"/>
  <c r="Y51" i="1" s="1"/>
  <c r="AB51" i="1"/>
  <c r="AL51" i="2" l="1"/>
  <c r="AN51" i="2" s="1"/>
  <c r="AF51" i="2"/>
  <c r="AI51" i="2" s="1"/>
  <c r="AA51" i="2"/>
  <c r="AD51" i="2" s="1"/>
  <c r="L52" i="2"/>
  <c r="L52" i="1"/>
  <c r="AA51" i="1"/>
  <c r="AD51" i="1" s="1"/>
  <c r="AH52" i="2" l="1"/>
  <c r="AK52" i="2"/>
  <c r="P52" i="2"/>
  <c r="AB52" i="2"/>
  <c r="AB52" i="1"/>
  <c r="P52" i="1"/>
  <c r="AL52" i="2" l="1"/>
  <c r="AN52" i="2" s="1"/>
  <c r="AF52" i="2"/>
  <c r="AI52" i="2" s="1"/>
  <c r="L53" i="2"/>
  <c r="AA52" i="2"/>
  <c r="AD52" i="2" s="1"/>
  <c r="Y52" i="2"/>
  <c r="AA52" i="1"/>
  <c r="AD52" i="1" s="1"/>
  <c r="L53" i="1"/>
  <c r="Y52" i="1"/>
  <c r="AK53" i="2" l="1"/>
  <c r="AH53" i="2"/>
  <c r="AB53" i="2"/>
  <c r="P53" i="2"/>
  <c r="AB53" i="1"/>
  <c r="P53" i="1"/>
  <c r="Y53" i="1" s="1"/>
  <c r="Y53" i="2" l="1"/>
  <c r="AL53" i="2"/>
  <c r="AF53" i="2"/>
  <c r="AI53" i="2" s="1"/>
  <c r="AN53" i="2"/>
  <c r="AA53" i="2"/>
  <c r="AD53" i="2" s="1"/>
  <c r="L54" i="2"/>
  <c r="AA53" i="1"/>
  <c r="AD53" i="1" s="1"/>
  <c r="L54" i="1"/>
  <c r="AK54" i="2" l="1"/>
  <c r="AH54" i="2"/>
  <c r="AB54" i="2"/>
  <c r="P54" i="2"/>
  <c r="P54" i="1"/>
  <c r="Y54" i="1" s="1"/>
  <c r="AB54" i="1"/>
  <c r="AL54" i="2" l="1"/>
  <c r="AN54" i="2" s="1"/>
  <c r="AF54" i="2"/>
  <c r="AI54" i="2" s="1"/>
  <c r="AA54" i="2"/>
  <c r="AD54" i="2" s="1"/>
  <c r="L55" i="2"/>
  <c r="Y54" i="2"/>
  <c r="AA54" i="1"/>
  <c r="AD54" i="1" s="1"/>
  <c r="L55" i="1"/>
  <c r="AK55" i="2" l="1"/>
  <c r="AH55" i="2"/>
  <c r="AB55" i="2"/>
  <c r="P55" i="2"/>
  <c r="AB55" i="1"/>
  <c r="P55" i="1"/>
  <c r="AF55" i="2" l="1"/>
  <c r="AI55" i="2" s="1"/>
  <c r="AL55" i="2"/>
  <c r="AN55" i="2" s="1"/>
  <c r="AA55" i="2"/>
  <c r="AD55" i="2" s="1"/>
  <c r="L56" i="2"/>
  <c r="Y55" i="2"/>
  <c r="AA55" i="1"/>
  <c r="AD55" i="1" s="1"/>
  <c r="L56" i="1"/>
  <c r="Y55" i="1"/>
  <c r="AK56" i="2" l="1"/>
  <c r="AH56" i="2"/>
  <c r="P56" i="2"/>
  <c r="AB56" i="2"/>
  <c r="AB56" i="1"/>
  <c r="P56" i="1"/>
  <c r="AN56" i="2" l="1"/>
  <c r="AL56" i="2"/>
  <c r="AF56" i="2"/>
  <c r="AI56" i="2" s="1"/>
  <c r="AA56" i="2"/>
  <c r="AD56" i="2" s="1"/>
  <c r="L57" i="2"/>
  <c r="Y56" i="2"/>
  <c r="L57" i="1"/>
  <c r="AA56" i="1"/>
  <c r="AD56" i="1" s="1"/>
  <c r="Y56" i="1"/>
  <c r="AH57" i="2" l="1"/>
  <c r="AK57" i="2"/>
  <c r="AB57" i="2"/>
  <c r="P57" i="2"/>
  <c r="AB57" i="1"/>
  <c r="P57" i="1"/>
  <c r="Y57" i="2" l="1"/>
  <c r="AF57" i="2"/>
  <c r="AI57" i="2" s="1"/>
  <c r="AL57" i="2"/>
  <c r="AN57" i="2" s="1"/>
  <c r="AA57" i="2"/>
  <c r="AD57" i="2" s="1"/>
  <c r="L58" i="2"/>
  <c r="AA57" i="1"/>
  <c r="AD57" i="1" s="1"/>
  <c r="L58" i="1"/>
  <c r="Y57" i="1"/>
  <c r="AK58" i="2" l="1"/>
  <c r="AH58" i="2"/>
  <c r="AB58" i="2"/>
  <c r="P58" i="2"/>
  <c r="P58" i="1"/>
  <c r="AB58" i="1"/>
  <c r="AL58" i="2" l="1"/>
  <c r="AN58" i="2" s="1"/>
  <c r="AF58" i="2"/>
  <c r="AI58" i="2" s="1"/>
  <c r="L59" i="2"/>
  <c r="AA58" i="2"/>
  <c r="AD58" i="2" s="1"/>
  <c r="Y58" i="2"/>
  <c r="AA58" i="1"/>
  <c r="AD58" i="1" s="1"/>
  <c r="L59" i="1"/>
  <c r="Y58" i="1"/>
  <c r="AH59" i="2" l="1"/>
  <c r="AK59" i="2"/>
  <c r="AB59" i="2"/>
  <c r="P59" i="2"/>
  <c r="P59" i="1"/>
  <c r="AB59" i="1"/>
  <c r="AL59" i="2" l="1"/>
  <c r="AN59" i="2" s="1"/>
  <c r="AF59" i="2"/>
  <c r="AI59" i="2" s="1"/>
  <c r="L60" i="2"/>
  <c r="AA59" i="2"/>
  <c r="AD59" i="2" s="1"/>
  <c r="Y59" i="2"/>
  <c r="L60" i="1"/>
  <c r="AA59" i="1"/>
  <c r="AD59" i="1" s="1"/>
  <c r="Y59" i="1"/>
  <c r="AK60" i="2" l="1"/>
  <c r="AH60" i="2"/>
  <c r="P60" i="2"/>
  <c r="AB60" i="2"/>
  <c r="AB60" i="1"/>
  <c r="P60" i="1"/>
  <c r="Y60" i="1" s="1"/>
  <c r="AL60" i="2" l="1"/>
  <c r="AN60" i="2" s="1"/>
  <c r="AF60" i="2"/>
  <c r="AI60" i="2" s="1"/>
  <c r="L61" i="2"/>
  <c r="AA60" i="2"/>
  <c r="AD60" i="2" s="1"/>
  <c r="Y60" i="2"/>
  <c r="AA60" i="1"/>
  <c r="AD60" i="1" s="1"/>
  <c r="L61" i="1"/>
  <c r="AH61" i="2" l="1"/>
  <c r="AK61" i="2"/>
  <c r="P61" i="2"/>
  <c r="AB61" i="2"/>
  <c r="Y61" i="2"/>
  <c r="AB61" i="1"/>
  <c r="P61" i="1"/>
  <c r="AL61" i="2" l="1"/>
  <c r="AN61" i="2" s="1"/>
  <c r="AF61" i="2"/>
  <c r="AI61" i="2" s="1"/>
  <c r="AA61" i="2"/>
  <c r="AD61" i="2" s="1"/>
  <c r="L62" i="2"/>
  <c r="L62" i="1"/>
  <c r="AA61" i="1"/>
  <c r="AD61" i="1" s="1"/>
  <c r="Y61" i="1"/>
  <c r="AK62" i="2" l="1"/>
  <c r="AH62" i="2"/>
  <c r="P62" i="2"/>
  <c r="AB62" i="2"/>
  <c r="P62" i="1"/>
  <c r="AB62" i="1"/>
  <c r="AF62" i="2" l="1"/>
  <c r="AI62" i="2" s="1"/>
  <c r="AL62" i="2"/>
  <c r="AN62" i="2"/>
  <c r="L63" i="2"/>
  <c r="AA62" i="2"/>
  <c r="AD62" i="2" s="1"/>
  <c r="Y62" i="2"/>
  <c r="AA62" i="1"/>
  <c r="AD62" i="1" s="1"/>
  <c r="L63" i="1"/>
  <c r="Y62" i="1"/>
  <c r="AH63" i="2" l="1"/>
  <c r="AK63" i="2"/>
  <c r="AB63" i="2"/>
  <c r="P63" i="2"/>
  <c r="AB63" i="1"/>
  <c r="P63" i="1"/>
  <c r="Y63" i="1" s="1"/>
  <c r="Y63" i="2" l="1"/>
  <c r="AL63" i="2"/>
  <c r="AF63" i="2"/>
  <c r="AI63" i="2" s="1"/>
  <c r="AN63" i="2"/>
  <c r="AA63" i="2"/>
  <c r="AD63" i="2" s="1"/>
  <c r="L64" i="2"/>
  <c r="AA63" i="1"/>
  <c r="AD63" i="1" s="1"/>
  <c r="L64" i="1"/>
  <c r="AK64" i="2" l="1"/>
  <c r="AH64" i="2"/>
  <c r="AB64" i="2"/>
  <c r="P64" i="2"/>
  <c r="AB64" i="1"/>
  <c r="P64" i="1"/>
  <c r="Y64" i="1" s="1"/>
  <c r="AN64" i="2" l="1"/>
  <c r="Y64" i="2"/>
  <c r="AL64" i="2"/>
  <c r="AF64" i="2"/>
  <c r="AI64" i="2" s="1"/>
  <c r="AA64" i="2"/>
  <c r="AD64" i="2" s="1"/>
  <c r="L65" i="2"/>
  <c r="L65" i="1"/>
  <c r="AA64" i="1"/>
  <c r="AD64" i="1" s="1"/>
  <c r="AK65" i="2" l="1"/>
  <c r="AH65" i="2"/>
  <c r="AB65" i="2"/>
  <c r="P65" i="2"/>
  <c r="AB65" i="1"/>
  <c r="P65" i="1"/>
  <c r="Y65" i="1" s="1"/>
  <c r="AL65" i="2" l="1"/>
  <c r="AN65" i="2" s="1"/>
  <c r="AF65" i="2"/>
  <c r="AI65" i="2" s="1"/>
  <c r="AA65" i="2"/>
  <c r="AD65" i="2" s="1"/>
  <c r="L66" i="2"/>
  <c r="Y65" i="2"/>
  <c r="L66" i="1"/>
  <c r="AA65" i="1"/>
  <c r="AD65" i="1" s="1"/>
  <c r="AH66" i="2" l="1"/>
  <c r="AK66" i="2"/>
  <c r="P66" i="2"/>
  <c r="AB66" i="2"/>
  <c r="P66" i="1"/>
  <c r="AB66" i="1"/>
  <c r="AL66" i="2" l="1"/>
  <c r="AN66" i="2" s="1"/>
  <c r="AF66" i="2"/>
  <c r="AI66" i="2" s="1"/>
  <c r="AA66" i="2"/>
  <c r="AD66" i="2" s="1"/>
  <c r="L67" i="2"/>
  <c r="Y66" i="2"/>
  <c r="AA66" i="1"/>
  <c r="AD66" i="1" s="1"/>
  <c r="L67" i="1"/>
  <c r="Y66" i="1"/>
  <c r="AH67" i="2" l="1"/>
  <c r="AK67" i="2"/>
  <c r="AB67" i="2"/>
  <c r="P67" i="2"/>
  <c r="P67" i="1"/>
  <c r="AB67" i="1"/>
  <c r="Y67" i="2" l="1"/>
  <c r="AF67" i="2"/>
  <c r="AI67" i="2" s="1"/>
  <c r="AL67" i="2"/>
  <c r="AN67" i="2"/>
  <c r="AA67" i="2"/>
  <c r="AD67" i="2" s="1"/>
  <c r="L68" i="2"/>
  <c r="L68" i="1"/>
  <c r="AA67" i="1"/>
  <c r="AD67" i="1" s="1"/>
  <c r="Y67" i="1"/>
  <c r="AH68" i="2" l="1"/>
  <c r="AK68" i="2"/>
  <c r="AB68" i="2"/>
  <c r="P68" i="2"/>
  <c r="AB68" i="1"/>
  <c r="P68" i="1"/>
  <c r="Y68" i="1" s="1"/>
  <c r="AF68" i="2" l="1"/>
  <c r="AI68" i="2" s="1"/>
  <c r="AL68" i="2"/>
  <c r="AN68" i="2"/>
  <c r="L69" i="2"/>
  <c r="AA68" i="2"/>
  <c r="AD68" i="2" s="1"/>
  <c r="Y68" i="2"/>
  <c r="AA68" i="1"/>
  <c r="AD68" i="1" s="1"/>
  <c r="L69" i="1"/>
  <c r="AK69" i="2" l="1"/>
  <c r="AH69" i="2"/>
  <c r="AB69" i="2"/>
  <c r="P69" i="2"/>
  <c r="AB69" i="1"/>
  <c r="P69" i="1"/>
  <c r="AL69" i="2" l="1"/>
  <c r="AN69" i="2" s="1"/>
  <c r="AF69" i="2"/>
  <c r="AI69" i="2" s="1"/>
  <c r="L70" i="2"/>
  <c r="AA69" i="2"/>
  <c r="AD69" i="2" s="1"/>
  <c r="Y69" i="2"/>
  <c r="L70" i="1"/>
  <c r="AA69" i="1"/>
  <c r="AD69" i="1" s="1"/>
  <c r="Y69" i="1"/>
  <c r="AK70" i="2" l="1"/>
  <c r="AH70" i="2"/>
  <c r="P70" i="2"/>
  <c r="AB70" i="2"/>
  <c r="P70" i="1"/>
  <c r="AB70" i="1"/>
  <c r="AL70" i="2" l="1"/>
  <c r="AN70" i="2" s="1"/>
  <c r="AF70" i="2"/>
  <c r="AI70" i="2" s="1"/>
  <c r="L71" i="2"/>
  <c r="AA70" i="2"/>
  <c r="AD70" i="2" s="1"/>
  <c r="Y70" i="2"/>
  <c r="L71" i="1"/>
  <c r="AA70" i="1"/>
  <c r="AD70" i="1" s="1"/>
  <c r="Y70" i="1"/>
  <c r="AH71" i="2" l="1"/>
  <c r="AK71" i="2"/>
  <c r="P71" i="2"/>
  <c r="AB71" i="2"/>
  <c r="AB71" i="1"/>
  <c r="P71" i="1"/>
  <c r="Y71" i="1" s="1"/>
  <c r="Y71" i="2" l="1"/>
  <c r="AL71" i="2"/>
  <c r="AN71" i="2" s="1"/>
  <c r="AF71" i="2"/>
  <c r="AI71" i="2" s="1"/>
  <c r="L72" i="2"/>
  <c r="AA71" i="2"/>
  <c r="AD71" i="2" s="1"/>
  <c r="AA71" i="1"/>
  <c r="AD71" i="1" s="1"/>
  <c r="L72" i="1"/>
  <c r="AH72" i="2" l="1"/>
  <c r="AK72" i="2"/>
  <c r="P72" i="2"/>
  <c r="AB72" i="2"/>
  <c r="AB72" i="1"/>
  <c r="P72" i="1"/>
  <c r="Y72" i="1" s="1"/>
  <c r="AL72" i="2" l="1"/>
  <c r="AF72" i="2"/>
  <c r="AI72" i="2" s="1"/>
  <c r="AN72" i="2"/>
  <c r="L73" i="2"/>
  <c r="AA72" i="2"/>
  <c r="AD72" i="2" s="1"/>
  <c r="Y72" i="2"/>
  <c r="L73" i="1"/>
  <c r="AA72" i="1"/>
  <c r="AD72" i="1" s="1"/>
  <c r="AH73" i="2" l="1"/>
  <c r="AK73" i="2"/>
  <c r="AB73" i="2"/>
  <c r="P73" i="2"/>
  <c r="AB73" i="1"/>
  <c r="P73" i="1"/>
  <c r="Y73" i="1" s="1"/>
  <c r="Y73" i="2" l="1"/>
  <c r="AL73" i="2"/>
  <c r="AN73" i="2" s="1"/>
  <c r="AF73" i="2"/>
  <c r="AI73" i="2" s="1"/>
  <c r="AA73" i="2"/>
  <c r="AD73" i="2" s="1"/>
  <c r="L74" i="2"/>
  <c r="AA73" i="1"/>
  <c r="AD73" i="1" s="1"/>
  <c r="L74" i="1"/>
  <c r="AK74" i="2" l="1"/>
  <c r="AH74" i="2"/>
  <c r="P74" i="2"/>
  <c r="AB74" i="2"/>
  <c r="Y74" i="2"/>
  <c r="AB74" i="1"/>
  <c r="P74" i="1"/>
  <c r="AN74" i="2" l="1"/>
  <c r="AL74" i="2"/>
  <c r="AF74" i="2"/>
  <c r="AI74" i="2" s="1"/>
  <c r="AA74" i="2"/>
  <c r="AD74" i="2" s="1"/>
  <c r="L75" i="2"/>
  <c r="AA74" i="1"/>
  <c r="AD74" i="1" s="1"/>
  <c r="L75" i="1"/>
  <c r="Y74" i="1"/>
  <c r="AK75" i="2" l="1"/>
  <c r="AH75" i="2"/>
  <c r="AB75" i="2"/>
  <c r="P75" i="2"/>
  <c r="AB75" i="1"/>
  <c r="P75" i="1"/>
  <c r="Y75" i="1" s="1"/>
  <c r="Y75" i="2" l="1"/>
  <c r="AL75" i="2"/>
  <c r="AN75" i="2" s="1"/>
  <c r="AF75" i="2"/>
  <c r="AI75" i="2" s="1"/>
  <c r="AA75" i="2"/>
  <c r="AD75" i="2" s="1"/>
  <c r="L76" i="2"/>
  <c r="L76" i="1"/>
  <c r="AA75" i="1"/>
  <c r="AD75" i="1" s="1"/>
  <c r="AH76" i="2" l="1"/>
  <c r="AK76" i="2"/>
  <c r="AB76" i="2"/>
  <c r="P76" i="2"/>
  <c r="AB76" i="1"/>
  <c r="P76" i="1"/>
  <c r="Y76" i="1" s="1"/>
  <c r="Y76" i="2" l="1"/>
  <c r="AL76" i="2"/>
  <c r="AF76" i="2"/>
  <c r="AI76" i="2" s="1"/>
  <c r="AN76" i="2"/>
  <c r="AA76" i="2"/>
  <c r="AD76" i="2" s="1"/>
  <c r="L77" i="2"/>
  <c r="AA76" i="1"/>
  <c r="AD76" i="1" s="1"/>
  <c r="L77" i="1"/>
  <c r="AH77" i="2" l="1"/>
  <c r="AK77" i="2"/>
  <c r="AB77" i="2"/>
  <c r="P77" i="2"/>
  <c r="AB77" i="1"/>
  <c r="P77" i="1"/>
  <c r="Y77" i="2" l="1"/>
  <c r="AL77" i="2"/>
  <c r="AF77" i="2"/>
  <c r="AI77" i="2" s="1"/>
  <c r="AN77" i="2"/>
  <c r="AA77" i="2"/>
  <c r="AD77" i="2" s="1"/>
  <c r="L78" i="2"/>
  <c r="L78" i="1"/>
  <c r="AA77" i="1"/>
  <c r="AD77" i="1" s="1"/>
  <c r="Y77" i="1"/>
  <c r="AH78" i="2" l="1"/>
  <c r="AK78" i="2"/>
  <c r="AB78" i="2"/>
  <c r="P78" i="2"/>
  <c r="AB78" i="1"/>
  <c r="P78" i="1"/>
  <c r="Y79" i="2" l="1"/>
  <c r="AH79" i="2"/>
  <c r="AK79" i="2"/>
  <c r="AF78" i="2"/>
  <c r="AI78" i="2" s="1"/>
  <c r="AL78" i="2"/>
  <c r="AN78" i="2"/>
  <c r="AA78" i="2"/>
  <c r="AD78" i="2" s="1"/>
  <c r="Y78" i="2"/>
  <c r="AA78" i="1"/>
  <c r="AD78" i="1" s="1"/>
  <c r="L79" i="1"/>
  <c r="Y78" i="1"/>
  <c r="AL79" i="2" l="1"/>
  <c r="AN79" i="2" s="1"/>
  <c r="AF79" i="2"/>
  <c r="AI79" i="2" s="1"/>
  <c r="AB79" i="2"/>
  <c r="AB79" i="1"/>
  <c r="P79" i="1"/>
  <c r="Y79" i="1" s="1"/>
  <c r="Y80" i="2" l="1"/>
  <c r="AH80" i="2"/>
  <c r="AK80" i="2"/>
  <c r="AA79" i="2"/>
  <c r="AD79" i="2" s="1"/>
  <c r="AA79" i="1"/>
  <c r="AD79" i="1" s="1"/>
  <c r="L80" i="1"/>
  <c r="AL80" i="2" l="1"/>
  <c r="AN80" i="2" s="1"/>
  <c r="AF80" i="2"/>
  <c r="AI80" i="2" s="1"/>
  <c r="AB80" i="2"/>
  <c r="AB80" i="1"/>
  <c r="P80" i="1"/>
  <c r="Y81" i="2" l="1"/>
  <c r="AH81" i="2"/>
  <c r="AK81" i="2"/>
  <c r="AA80" i="2"/>
  <c r="AD80" i="2" s="1"/>
  <c r="L81" i="1"/>
  <c r="AA80" i="1"/>
  <c r="AD80" i="1" s="1"/>
  <c r="Y80" i="1"/>
  <c r="AN81" i="2" l="1"/>
  <c r="AL81" i="2"/>
  <c r="AF81" i="2"/>
  <c r="AI81" i="2" s="1"/>
  <c r="AB81" i="2"/>
  <c r="AB81" i="1"/>
  <c r="P81" i="1"/>
  <c r="Y81" i="1" s="1"/>
  <c r="AK82" i="2" l="1"/>
  <c r="AH82" i="2"/>
  <c r="AA81" i="2"/>
  <c r="AD81" i="2" s="1"/>
  <c r="AA81" i="1"/>
  <c r="AD81" i="1" s="1"/>
  <c r="L82" i="1"/>
  <c r="AL82" i="2" l="1"/>
  <c r="AN82" i="2" s="1"/>
  <c r="AF82" i="2"/>
  <c r="AI82" i="2" s="1"/>
  <c r="Y82" i="2"/>
  <c r="AB82" i="2"/>
  <c r="AB82" i="1"/>
  <c r="P82" i="1"/>
  <c r="AK83" i="2" l="1"/>
  <c r="AH83" i="2"/>
  <c r="AA82" i="2"/>
  <c r="AD82" i="2" s="1"/>
  <c r="AA82" i="1"/>
  <c r="AD82" i="1" s="1"/>
  <c r="L83" i="1"/>
  <c r="Y82" i="1"/>
  <c r="AL83" i="2" l="1"/>
  <c r="AN83" i="2" s="1"/>
  <c r="AF83" i="2"/>
  <c r="AI83" i="2" s="1"/>
  <c r="Y83" i="2"/>
  <c r="AB83" i="2"/>
  <c r="AB83" i="1"/>
  <c r="P83" i="1"/>
  <c r="Y83" i="1" s="1"/>
  <c r="AA83" i="2" l="1"/>
  <c r="AD83" i="2" s="1"/>
  <c r="AA83" i="1"/>
  <c r="AD83" i="1" s="1"/>
  <c r="L84" i="1"/>
  <c r="AB84" i="1" l="1"/>
  <c r="P84" i="1"/>
  <c r="Y84" i="1" s="1"/>
  <c r="AA84" i="1" l="1"/>
  <c r="AD84" i="1" s="1"/>
  <c r="L85" i="1"/>
  <c r="AB85" i="1" l="1"/>
  <c r="P85" i="1"/>
  <c r="L86" i="1" l="1"/>
  <c r="AA85" i="1"/>
  <c r="AD85" i="1" s="1"/>
  <c r="Y85" i="1"/>
  <c r="AB86" i="1" l="1"/>
  <c r="P86" i="1"/>
  <c r="Y86" i="1" s="1"/>
  <c r="AA86" i="1" l="1"/>
  <c r="AD86" i="1" s="1"/>
  <c r="L87" i="1"/>
  <c r="AB87" i="1" l="1"/>
  <c r="P87" i="1"/>
  <c r="Y87" i="1" s="1"/>
  <c r="AA87" i="1" l="1"/>
  <c r="AD87" i="1" s="1"/>
  <c r="L88" i="1"/>
  <c r="AB88" i="1" l="1"/>
  <c r="P88" i="1"/>
  <c r="Y88" i="1" s="1"/>
  <c r="AA88" i="1" l="1"/>
  <c r="AD88" i="1" s="1"/>
  <c r="L89" i="1"/>
  <c r="AB89" i="1" l="1"/>
  <c r="P89" i="1"/>
  <c r="Y89" i="1" s="1"/>
  <c r="AA89" i="1" l="1"/>
  <c r="AD89" i="1" s="1"/>
  <c r="L90" i="1"/>
  <c r="AB90" i="1" l="1"/>
  <c r="P90" i="1"/>
  <c r="AA90" i="1" l="1"/>
  <c r="AD90" i="1" s="1"/>
  <c r="L91" i="1"/>
  <c r="Y90" i="1"/>
  <c r="AB91" i="1" l="1"/>
  <c r="P91" i="1"/>
  <c r="Y91" i="1" s="1"/>
  <c r="AA91" i="1" l="1"/>
  <c r="AD91" i="1" s="1"/>
  <c r="L92" i="1"/>
  <c r="AB92" i="1" l="1"/>
  <c r="P92" i="1"/>
  <c r="Y92" i="1" s="1"/>
  <c r="AA92" i="1" l="1"/>
  <c r="AD92" i="1" s="1"/>
  <c r="L93" i="1"/>
  <c r="AB93" i="1" l="1"/>
  <c r="P93" i="1"/>
  <c r="AA93" i="1" l="1"/>
  <c r="AD93" i="1" s="1"/>
  <c r="L94" i="1"/>
  <c r="Y93" i="1"/>
  <c r="AB94" i="1" l="1"/>
  <c r="P94" i="1"/>
  <c r="Y94" i="1" s="1"/>
  <c r="AA94" i="1" l="1"/>
  <c r="AD94" i="1" s="1"/>
  <c r="L95" i="1"/>
  <c r="AB95" i="1" l="1"/>
  <c r="P95" i="1"/>
  <c r="Y95" i="1" s="1"/>
  <c r="AA95" i="1" l="1"/>
  <c r="AD95" i="1" s="1"/>
  <c r="L96" i="1"/>
  <c r="AB96" i="1" l="1"/>
  <c r="P96" i="1"/>
  <c r="Y96" i="1" s="1"/>
  <c r="L97" i="1" l="1"/>
  <c r="AA96" i="1"/>
  <c r="AD96" i="1" s="1"/>
  <c r="AB97" i="1" l="1"/>
  <c r="P97" i="1"/>
  <c r="AA97" i="1" l="1"/>
  <c r="AD97" i="1" s="1"/>
  <c r="L98" i="1"/>
  <c r="Y97" i="1"/>
  <c r="AB98" i="1" l="1"/>
  <c r="P98" i="1"/>
  <c r="Y98" i="1" s="1"/>
  <c r="AA98" i="1" l="1"/>
  <c r="AD98" i="1" s="1"/>
  <c r="L99" i="1"/>
  <c r="AB99" i="1" l="1"/>
  <c r="P99" i="1"/>
  <c r="Y99" i="1"/>
  <c r="L100" i="1" l="1"/>
  <c r="P100" i="1" s="1"/>
  <c r="L101" i="1" s="1"/>
  <c r="P101" i="1" s="1"/>
  <c r="L102" i="1" s="1"/>
  <c r="P102" i="1" s="1"/>
  <c r="L103" i="1" s="1"/>
  <c r="P103" i="1" s="1"/>
  <c r="L104" i="1" s="1"/>
  <c r="P104" i="1" s="1"/>
  <c r="L105" i="1" s="1"/>
  <c r="P105" i="1" s="1"/>
  <c r="L106" i="1" s="1"/>
  <c r="P106" i="1" s="1"/>
  <c r="L107" i="1" s="1"/>
  <c r="P107" i="1" s="1"/>
  <c r="L108" i="1" s="1"/>
  <c r="P108" i="1" s="1"/>
  <c r="L109" i="1" s="1"/>
  <c r="P109" i="1" s="1"/>
  <c r="AA99" i="1"/>
  <c r="AD99" i="1" s="1"/>
</calcChain>
</file>

<file path=xl/sharedStrings.xml><?xml version="1.0" encoding="utf-8"?>
<sst xmlns="http://schemas.openxmlformats.org/spreadsheetml/2006/main" count="70" uniqueCount="31">
  <si>
    <t>x</t>
  </si>
  <si>
    <t>k</t>
  </si>
  <si>
    <t>lx</t>
  </si>
  <si>
    <t>dx</t>
  </si>
  <si>
    <t>k|Qx</t>
  </si>
  <si>
    <t>v^k</t>
  </si>
  <si>
    <t>i</t>
  </si>
  <si>
    <t>Ben</t>
  </si>
  <si>
    <t>Exp (% Prem)</t>
  </si>
  <si>
    <t>P^g</t>
  </si>
  <si>
    <t>Ax</t>
  </si>
  <si>
    <t>a(ddot)_x</t>
  </si>
  <si>
    <t>tPx</t>
  </si>
  <si>
    <t>kV</t>
  </si>
  <si>
    <t>P</t>
  </si>
  <si>
    <t>e</t>
  </si>
  <si>
    <t>qS</t>
  </si>
  <si>
    <t>k+1V</t>
  </si>
  <si>
    <t>px</t>
  </si>
  <si>
    <t>Act Int</t>
  </si>
  <si>
    <t>Act Exp</t>
  </si>
  <si>
    <t>Act Death</t>
  </si>
  <si>
    <t>n</t>
  </si>
  <si>
    <t>Profit</t>
  </si>
  <si>
    <t>M</t>
  </si>
  <si>
    <t>I</t>
  </si>
  <si>
    <t>MIE</t>
  </si>
  <si>
    <t>E</t>
  </si>
  <si>
    <t>Total</t>
  </si>
  <si>
    <t>MEI</t>
  </si>
  <si>
    <t>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</si>
</sst>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0000000"/>
    <numFmt numFmtId="165" formatCode="0.0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9"/>
  <sheetViews>
    <sheetView workbookViewId="0">
      <selection activeCell="C9" sqref="A1:XFD1048576"/>
    </sheetView>
  </sheetViews>
  <sheetFormatPr defaultRowHeight="14.4" x14ac:dyDescent="0.55000000000000004"/>
  <cols>
    <col min="6" max="6" width="13.41796875" customWidth="1"/>
    <col min="10" max="10" width="12" bestFit="1" customWidth="1"/>
    <col min="17" max="17" width="13.68359375" bestFit="1" customWidth="1"/>
    <col min="19" max="19" width="17.89453125" bestFit="1" customWidth="1"/>
  </cols>
  <sheetData>
    <row r="1" spans="1:30" x14ac:dyDescent="0.55000000000000004">
      <c r="F1" t="s">
        <v>6</v>
      </c>
      <c r="G1">
        <v>0.05</v>
      </c>
    </row>
    <row r="2" spans="1:30" x14ac:dyDescent="0.55000000000000004">
      <c r="F2" t="s">
        <v>7</v>
      </c>
      <c r="G2">
        <v>100000</v>
      </c>
    </row>
    <row r="3" spans="1:30" x14ac:dyDescent="0.55000000000000004">
      <c r="F3" t="s">
        <v>8</v>
      </c>
      <c r="G3">
        <v>0.05</v>
      </c>
    </row>
    <row r="4" spans="1:30" x14ac:dyDescent="0.55000000000000004">
      <c r="F4" t="s">
        <v>9</v>
      </c>
      <c r="G4">
        <f>G2*I9/((1-G3)*J9)</f>
        <v>328.32736495400002</v>
      </c>
    </row>
    <row r="7" spans="1:30" x14ac:dyDescent="0.55000000000000004">
      <c r="AB7" t="s">
        <v>26</v>
      </c>
    </row>
    <row r="8" spans="1:30" x14ac:dyDescent="0.55000000000000004">
      <c r="A8" s="1" t="s">
        <v>0</v>
      </c>
      <c r="B8" s="1" t="s">
        <v>1</v>
      </c>
      <c r="C8" s="1" t="s">
        <v>2</v>
      </c>
      <c r="D8" s="1" t="s">
        <v>3</v>
      </c>
      <c r="E8" s="1" t="s">
        <v>18</v>
      </c>
      <c r="F8" s="1" t="s">
        <v>4</v>
      </c>
      <c r="G8" s="1" t="s">
        <v>12</v>
      </c>
      <c r="H8" s="1" t="s">
        <v>5</v>
      </c>
      <c r="I8" s="1" t="s">
        <v>10</v>
      </c>
      <c r="J8" s="1" t="s">
        <v>11</v>
      </c>
      <c r="K8" s="1"/>
      <c r="L8" s="1" t="s">
        <v>13</v>
      </c>
      <c r="M8" s="1" t="s">
        <v>14</v>
      </c>
      <c r="N8" s="1" t="s">
        <v>15</v>
      </c>
      <c r="O8" s="1" t="s">
        <v>16</v>
      </c>
      <c r="P8" s="1" t="s">
        <v>17</v>
      </c>
      <c r="R8" s="1" t="s">
        <v>13</v>
      </c>
      <c r="T8" t="s">
        <v>22</v>
      </c>
      <c r="U8" t="s">
        <v>20</v>
      </c>
      <c r="V8" t="s">
        <v>19</v>
      </c>
      <c r="W8" t="s">
        <v>21</v>
      </c>
      <c r="Y8" t="s">
        <v>23</v>
      </c>
      <c r="AA8" t="s">
        <v>24</v>
      </c>
      <c r="AB8" t="s">
        <v>25</v>
      </c>
      <c r="AC8" t="s">
        <v>27</v>
      </c>
      <c r="AD8" t="s">
        <v>28</v>
      </c>
    </row>
    <row r="9" spans="1:30" x14ac:dyDescent="0.55000000000000004">
      <c r="A9" s="1">
        <v>25</v>
      </c>
      <c r="B9" s="1">
        <v>0</v>
      </c>
      <c r="C9" s="1">
        <v>99871.083772456317</v>
      </c>
      <c r="D9" s="1">
        <f>IFERROR(C9-C10, 0)</f>
        <v>27.28399317045114</v>
      </c>
      <c r="E9" s="1">
        <f>C10/C9</f>
        <v>0.99972680787931956</v>
      </c>
      <c r="F9" s="1">
        <f>IFERROR(D9/C$9, 0)</f>
        <v>2.7319212068043923E-4</v>
      </c>
      <c r="G9" s="1">
        <f t="shared" ref="G9:G40" si="0">C9/$C$9</f>
        <v>1</v>
      </c>
      <c r="H9" s="1">
        <f t="shared" ref="H9:H40" si="1">(1+$G$1)^-(B9)</f>
        <v>1</v>
      </c>
      <c r="I9" s="1">
        <f>SUMPRODUCT(F9:$F$109, H9:$H$109)/(1+$G$1)*(1+$G$1)^B9/G9</f>
        <v>6.147463990527012E-2</v>
      </c>
      <c r="J9" s="1">
        <f>(1-I9)/($G$1/(1+$G$1))</f>
        <v>19.709032561989329</v>
      </c>
      <c r="L9">
        <v>0</v>
      </c>
      <c r="M9">
        <f>$G$4</f>
        <v>328.32736495400002</v>
      </c>
      <c r="N9">
        <f>$G$3*$G$4</f>
        <v>16.416368247700003</v>
      </c>
      <c r="O9">
        <f t="shared" ref="O9:O40" si="2">$G$2*D9/C9</f>
        <v>27.319212068043921</v>
      </c>
      <c r="P9">
        <f t="shared" ref="P9:P40" si="3">((L9+M9-N9)*(1+$G$1)-O9)/E9</f>
        <v>300.26936569836164</v>
      </c>
      <c r="R9">
        <f>$G$2*I9-(1-$G$3)*$G$4*J9</f>
        <v>0</v>
      </c>
      <c r="T9">
        <v>100</v>
      </c>
      <c r="U9">
        <v>4.9000000000000002E-2</v>
      </c>
      <c r="V9">
        <v>5.5E-2</v>
      </c>
      <c r="W9">
        <v>0</v>
      </c>
      <c r="Y9">
        <f t="shared" ref="Y9:Y40" si="4">(L9+M9-U9*$G$4)*T9*(1+V9)-$G$2*W9-P9*(T9-W9)</f>
        <v>2914.3121196811335</v>
      </c>
      <c r="AA9">
        <f t="shared" ref="AA9:AA40" si="5">($G$2-P9)*((1-E9)*T9-W9)</f>
        <v>2723.7180843253823</v>
      </c>
      <c r="AB9">
        <f t="shared" ref="AB9:AB40" si="6">(L9+$G$4*(1-$G$3))*T9*(V9-$G$1)</f>
        <v>155.95549835314992</v>
      </c>
      <c r="AC9">
        <f>$G$4*($G$3-U9)*T9*(1+V9)</f>
        <v>34.638537002647034</v>
      </c>
      <c r="AD9">
        <f>SUM(AA9:AC9)</f>
        <v>2914.312119681179</v>
      </c>
    </row>
    <row r="10" spans="1:30" x14ac:dyDescent="0.55000000000000004">
      <c r="A10" s="1">
        <v>26</v>
      </c>
      <c r="B10" s="1">
        <v>1</v>
      </c>
      <c r="C10" s="1">
        <v>99843.799779285866</v>
      </c>
      <c r="D10" s="1">
        <f t="shared" ref="D10:D73" si="7">IFERROR(C10-C11, 0)</f>
        <v>27.935371305939043</v>
      </c>
      <c r="E10" s="1">
        <f t="shared" ref="E10:E73" si="8">C11/C10</f>
        <v>0.99972020925317651</v>
      </c>
      <c r="F10" s="1">
        <f t="shared" ref="F10:F73" si="9">IFERROR(D10/C$9, 0)</f>
        <v>2.7971431019599495E-4</v>
      </c>
      <c r="G10" s="1">
        <f t="shared" si="0"/>
        <v>0.99972680787931956</v>
      </c>
      <c r="H10" s="1">
        <f t="shared" si="1"/>
        <v>0.95238095238095233</v>
      </c>
      <c r="I10" s="1">
        <f>SUMPRODUCT(F10:$F$109, H10:$H$109)/(1+$G$1)*(1+$G$1)^B10/G10</f>
        <v>6.4292744050944831E-2</v>
      </c>
      <c r="J10" s="1">
        <f t="shared" ref="J10:J73" si="10">(1-I10)/($G$1/(1+$G$1))</f>
        <v>19.649852374930159</v>
      </c>
      <c r="L10">
        <f>P9</f>
        <v>300.26936569836164</v>
      </c>
      <c r="M10">
        <f t="shared" ref="M10:M73" si="11">$G$4</f>
        <v>328.32736495400002</v>
      </c>
      <c r="N10">
        <f t="shared" ref="N10:N73" si="12">$G$3*$G$4</f>
        <v>16.416368247700003</v>
      </c>
      <c r="O10">
        <f t="shared" si="2"/>
        <v>27.979074682346642</v>
      </c>
      <c r="P10">
        <f t="shared" si="3"/>
        <v>614.98237221975478</v>
      </c>
      <c r="R10">
        <f t="shared" ref="R10:R73" si="13">$G$2*I10-(1-$G$3)*$G$4*J10</f>
        <v>300.26936569836107</v>
      </c>
      <c r="Y10">
        <f t="shared" si="4"/>
        <v>0</v>
      </c>
      <c r="AA10">
        <f t="shared" si="5"/>
        <v>0</v>
      </c>
      <c r="AB10">
        <f t="shared" si="6"/>
        <v>0</v>
      </c>
      <c r="AC10">
        <f t="shared" ref="AC10:AC25" si="14">$G$4*($G$3-U10)*T10*(1+V10)</f>
        <v>0</v>
      </c>
      <c r="AD10">
        <f t="shared" ref="AD10:AD25" si="15">SUM(AA10:AC10)</f>
        <v>0</v>
      </c>
    </row>
    <row r="11" spans="1:30" x14ac:dyDescent="0.55000000000000004">
      <c r="A11" s="1">
        <v>27</v>
      </c>
      <c r="B11" s="1">
        <v>2</v>
      </c>
      <c r="C11" s="1">
        <v>99815.864407979927</v>
      </c>
      <c r="D11" s="1">
        <f t="shared" si="7"/>
        <v>28.667869929500739</v>
      </c>
      <c r="E11" s="1">
        <f t="shared" si="8"/>
        <v>0.99971279244938138</v>
      </c>
      <c r="F11" s="1">
        <f t="shared" si="9"/>
        <v>2.8704875171693212E-4</v>
      </c>
      <c r="G11" s="1">
        <f t="shared" si="0"/>
        <v>0.99944709356912353</v>
      </c>
      <c r="H11" s="1">
        <f t="shared" si="1"/>
        <v>0.90702947845804982</v>
      </c>
      <c r="I11" s="1">
        <f>SUMPRODUCT(F11:$F$109, H11:$H$109)/(1+$G$1)*(1+$G$1)^B11/G11</f>
        <v>6.7246405428664682E-2</v>
      </c>
      <c r="J11" s="1">
        <f t="shared" si="10"/>
        <v>19.587825485998042</v>
      </c>
      <c r="L11">
        <f t="shared" ref="L11:L74" si="16">P10</f>
        <v>614.98237221975478</v>
      </c>
      <c r="M11">
        <f t="shared" si="11"/>
        <v>328.32736495400002</v>
      </c>
      <c r="N11">
        <f t="shared" si="12"/>
        <v>16.416368247700003</v>
      </c>
      <c r="O11">
        <f t="shared" si="2"/>
        <v>28.720755061866541</v>
      </c>
      <c r="P11">
        <f t="shared" si="3"/>
        <v>944.78863273955244</v>
      </c>
      <c r="R11">
        <f t="shared" si="13"/>
        <v>614.98237221975342</v>
      </c>
      <c r="Y11">
        <f t="shared" si="4"/>
        <v>0</v>
      </c>
      <c r="AA11">
        <f t="shared" si="5"/>
        <v>0</v>
      </c>
      <c r="AB11">
        <f t="shared" si="6"/>
        <v>0</v>
      </c>
      <c r="AC11">
        <f t="shared" si="14"/>
        <v>0</v>
      </c>
      <c r="AD11">
        <f t="shared" si="15"/>
        <v>0</v>
      </c>
    </row>
    <row r="12" spans="1:30" x14ac:dyDescent="0.55000000000000004">
      <c r="A12" s="1">
        <v>28</v>
      </c>
      <c r="B12" s="1">
        <v>3</v>
      </c>
      <c r="C12" s="1">
        <v>99787.196538050426</v>
      </c>
      <c r="D12" s="1">
        <f t="shared" si="7"/>
        <v>29.491504459758289</v>
      </c>
      <c r="E12" s="1">
        <f t="shared" si="8"/>
        <v>0.99970445602759761</v>
      </c>
      <c r="F12" s="1">
        <f t="shared" si="9"/>
        <v>2.9529572871113489E-4</v>
      </c>
      <c r="G12" s="1">
        <f t="shared" si="0"/>
        <v>0.99916004481740661</v>
      </c>
      <c r="H12" s="1">
        <f t="shared" si="1"/>
        <v>0.86383759853147601</v>
      </c>
      <c r="I12" s="1">
        <f>SUMPRODUCT(F12:$F$109, H12:$H$109)/(1+$G$1)*(1+$G$1)^B12/G12</f>
        <v>7.0341720822823084E-2</v>
      </c>
      <c r="J12" s="1">
        <f t="shared" si="10"/>
        <v>19.522823862720717</v>
      </c>
      <c r="L12">
        <f t="shared" si="16"/>
        <v>944.78863273955244</v>
      </c>
      <c r="M12">
        <f t="shared" si="11"/>
        <v>328.32736495400002</v>
      </c>
      <c r="N12">
        <f t="shared" si="12"/>
        <v>16.416368247700003</v>
      </c>
      <c r="O12">
        <f t="shared" si="2"/>
        <v>29.554397240243858</v>
      </c>
      <c r="P12">
        <f t="shared" si="3"/>
        <v>1290.3615722628033</v>
      </c>
      <c r="R12">
        <f t="shared" si="13"/>
        <v>944.78863273955176</v>
      </c>
      <c r="Y12">
        <f t="shared" si="4"/>
        <v>0</v>
      </c>
      <c r="AA12">
        <f t="shared" si="5"/>
        <v>0</v>
      </c>
      <c r="AB12">
        <f t="shared" si="6"/>
        <v>0</v>
      </c>
      <c r="AC12">
        <f t="shared" si="14"/>
        <v>0</v>
      </c>
      <c r="AD12">
        <f t="shared" si="15"/>
        <v>0</v>
      </c>
    </row>
    <row r="13" spans="1:30" x14ac:dyDescent="0.55000000000000004">
      <c r="A13" s="1">
        <v>29</v>
      </c>
      <c r="B13" s="1">
        <v>4</v>
      </c>
      <c r="C13" s="1">
        <v>99757.705033590668</v>
      </c>
      <c r="D13" s="1">
        <f t="shared" si="7"/>
        <v>30.417523616677499</v>
      </c>
      <c r="E13" s="1">
        <f t="shared" si="8"/>
        <v>0.99969508597249268</v>
      </c>
      <c r="F13" s="1">
        <f t="shared" si="9"/>
        <v>3.0456787357970396E-4</v>
      </c>
      <c r="G13" s="1">
        <f t="shared" si="0"/>
        <v>0.99886474908869549</v>
      </c>
      <c r="H13" s="1">
        <f t="shared" si="1"/>
        <v>0.82270247479188197</v>
      </c>
      <c r="I13" s="1">
        <f>SUMPRODUCT(F13:$F$109, H13:$H$109)/(1+$G$1)*(1+$G$1)^B13/G13</f>
        <v>7.3585010497873596E-2</v>
      </c>
      <c r="J13" s="1">
        <f t="shared" si="10"/>
        <v>19.454714779544656</v>
      </c>
      <c r="L13">
        <f t="shared" si="16"/>
        <v>1290.3615722628033</v>
      </c>
      <c r="M13">
        <f t="shared" si="11"/>
        <v>328.32736495400002</v>
      </c>
      <c r="N13">
        <f t="shared" si="12"/>
        <v>16.416368247700003</v>
      </c>
      <c r="O13">
        <f t="shared" si="2"/>
        <v>30.491402750730114</v>
      </c>
      <c r="P13">
        <f t="shared" si="3"/>
        <v>1652.3986341894272</v>
      </c>
      <c r="R13">
        <f t="shared" si="13"/>
        <v>1290.361572262801</v>
      </c>
      <c r="Y13">
        <f t="shared" si="4"/>
        <v>0</v>
      </c>
      <c r="AA13">
        <f t="shared" si="5"/>
        <v>0</v>
      </c>
      <c r="AB13">
        <f t="shared" si="6"/>
        <v>0</v>
      </c>
      <c r="AC13">
        <f t="shared" si="14"/>
        <v>0</v>
      </c>
      <c r="AD13">
        <f t="shared" si="15"/>
        <v>0</v>
      </c>
    </row>
    <row r="14" spans="1:30" x14ac:dyDescent="0.55000000000000004">
      <c r="A14" s="1">
        <v>30</v>
      </c>
      <c r="B14" s="1">
        <v>5</v>
      </c>
      <c r="C14" s="1">
        <v>99727.28750997399</v>
      </c>
      <c r="D14" s="1">
        <f t="shared" si="7"/>
        <v>31.458560433893581</v>
      </c>
      <c r="E14" s="1">
        <f t="shared" si="8"/>
        <v>0.99968455413538904</v>
      </c>
      <c r="F14" s="1">
        <f t="shared" si="9"/>
        <v>3.1499167972951961E-4</v>
      </c>
      <c r="G14" s="1">
        <f t="shared" si="0"/>
        <v>0.99856018121511581</v>
      </c>
      <c r="H14" s="1">
        <f t="shared" si="1"/>
        <v>0.78352616646845896</v>
      </c>
      <c r="I14" s="1">
        <f>SUMPRODUCT(F14:$F$109, H14:$H$109)/(1+$G$1)*(1+$G$1)^B14/G14</f>
        <v>7.698282013699681E-2</v>
      </c>
      <c r="J14" s="1">
        <f t="shared" si="10"/>
        <v>19.383360777123066</v>
      </c>
      <c r="L14">
        <f t="shared" si="16"/>
        <v>1652.3986341894272</v>
      </c>
      <c r="M14">
        <f t="shared" si="11"/>
        <v>328.32736495400002</v>
      </c>
      <c r="N14">
        <f t="shared" si="12"/>
        <v>16.416368247700003</v>
      </c>
      <c r="O14">
        <f t="shared" si="2"/>
        <v>31.544586461100053</v>
      </c>
      <c r="P14">
        <f t="shared" si="3"/>
        <v>2031.6213925461473</v>
      </c>
      <c r="R14">
        <f t="shared" si="13"/>
        <v>1652.3986341894233</v>
      </c>
      <c r="Y14">
        <f t="shared" si="4"/>
        <v>0</v>
      </c>
      <c r="AA14">
        <f t="shared" si="5"/>
        <v>0</v>
      </c>
      <c r="AB14">
        <f t="shared" si="6"/>
        <v>0</v>
      </c>
      <c r="AC14">
        <f t="shared" si="14"/>
        <v>0</v>
      </c>
      <c r="AD14">
        <f t="shared" si="15"/>
        <v>0</v>
      </c>
    </row>
    <row r="15" spans="1:30" x14ac:dyDescent="0.55000000000000004">
      <c r="A15" s="1">
        <v>31</v>
      </c>
      <c r="B15" s="1">
        <v>6</v>
      </c>
      <c r="C15" s="1">
        <v>99695.828949540097</v>
      </c>
      <c r="D15" s="1">
        <f t="shared" si="7"/>
        <v>32.628801535975072</v>
      </c>
      <c r="E15" s="1">
        <f t="shared" si="8"/>
        <v>0.99967271648292844</v>
      </c>
      <c r="F15" s="1">
        <f t="shared" si="9"/>
        <v>3.2670919653095672E-4</v>
      </c>
      <c r="G15" s="1">
        <f t="shared" si="0"/>
        <v>0.99824518953538632</v>
      </c>
      <c r="H15" s="1">
        <f t="shared" si="1"/>
        <v>0.74621539663662761</v>
      </c>
      <c r="I15" s="1">
        <f>SUMPRODUCT(F15:$F$109, H15:$H$109)/(1+$G$1)*(1+$G$1)^B15/G15</f>
        <v>8.0541921895425389E-2</v>
      </c>
      <c r="J15" s="1">
        <f t="shared" si="10"/>
        <v>19.308619640196067</v>
      </c>
      <c r="L15">
        <f t="shared" si="16"/>
        <v>2031.6213925461473</v>
      </c>
      <c r="M15">
        <f t="shared" si="11"/>
        <v>328.32736495400002</v>
      </c>
      <c r="N15">
        <f t="shared" si="12"/>
        <v>16.416368247700003</v>
      </c>
      <c r="O15">
        <f t="shared" si="2"/>
        <v>32.728351707160954</v>
      </c>
      <c r="P15">
        <f t="shared" si="3"/>
        <v>2428.7755552137965</v>
      </c>
      <c r="R15">
        <f t="shared" si="13"/>
        <v>2031.6213925461434</v>
      </c>
      <c r="Y15">
        <f t="shared" si="4"/>
        <v>0</v>
      </c>
      <c r="AA15">
        <f t="shared" si="5"/>
        <v>0</v>
      </c>
      <c r="AB15">
        <f t="shared" si="6"/>
        <v>0</v>
      </c>
      <c r="AC15">
        <f t="shared" si="14"/>
        <v>0</v>
      </c>
      <c r="AD15">
        <f t="shared" si="15"/>
        <v>0</v>
      </c>
    </row>
    <row r="16" spans="1:30" x14ac:dyDescent="0.55000000000000004">
      <c r="A16" s="1">
        <v>32</v>
      </c>
      <c r="B16" s="1">
        <v>7</v>
      </c>
      <c r="C16" s="1">
        <v>99663.200148004122</v>
      </c>
      <c r="D16" s="1">
        <f t="shared" si="7"/>
        <v>33.944176829943899</v>
      </c>
      <c r="E16" s="1">
        <f t="shared" si="8"/>
        <v>0.99965941112888679</v>
      </c>
      <c r="F16" s="1">
        <f t="shared" si="9"/>
        <v>3.3987992868167357E-4</v>
      </c>
      <c r="G16" s="1">
        <f t="shared" si="0"/>
        <v>0.99791848033885533</v>
      </c>
      <c r="H16" s="1">
        <f t="shared" si="1"/>
        <v>0.71068133013012147</v>
      </c>
      <c r="I16" s="1">
        <f>SUMPRODUCT(F16:$F$109, H16:$H$109)/(1+$G$1)*(1+$G$1)^B16/G16</f>
        <v>8.4269314430733169E-2</v>
      </c>
      <c r="J16" s="1">
        <f t="shared" si="10"/>
        <v>19.230344396954603</v>
      </c>
      <c r="L16">
        <f t="shared" si="16"/>
        <v>2428.7755552137965</v>
      </c>
      <c r="M16">
        <f t="shared" si="11"/>
        <v>328.32736495400002</v>
      </c>
      <c r="N16">
        <f t="shared" si="12"/>
        <v>16.416368247700003</v>
      </c>
      <c r="O16">
        <f t="shared" si="2"/>
        <v>34.058887111326293</v>
      </c>
      <c r="P16">
        <f t="shared" si="3"/>
        <v>2844.6308420119899</v>
      </c>
      <c r="R16">
        <f t="shared" si="13"/>
        <v>2428.7755552137951</v>
      </c>
      <c r="Y16">
        <f t="shared" si="4"/>
        <v>0</v>
      </c>
      <c r="AA16">
        <f t="shared" si="5"/>
        <v>0</v>
      </c>
      <c r="AB16">
        <f t="shared" si="6"/>
        <v>0</v>
      </c>
      <c r="AC16">
        <f t="shared" si="14"/>
        <v>0</v>
      </c>
      <c r="AD16">
        <f t="shared" si="15"/>
        <v>0</v>
      </c>
    </row>
    <row r="17" spans="1:30" x14ac:dyDescent="0.55000000000000004">
      <c r="A17" s="1">
        <v>33</v>
      </c>
      <c r="B17" s="1">
        <v>8</v>
      </c>
      <c r="C17" s="1">
        <v>99629.255971174178</v>
      </c>
      <c r="D17" s="1">
        <f t="shared" si="7"/>
        <v>35.422571996910847</v>
      </c>
      <c r="E17" s="1">
        <f t="shared" si="8"/>
        <v>0.99964445612233455</v>
      </c>
      <c r="F17" s="1">
        <f t="shared" si="9"/>
        <v>3.5468296386586445E-4</v>
      </c>
      <c r="G17" s="1">
        <f t="shared" si="0"/>
        <v>0.99757860041017365</v>
      </c>
      <c r="H17" s="1">
        <f t="shared" si="1"/>
        <v>0.67683936202868722</v>
      </c>
      <c r="I17" s="1">
        <f>SUMPRODUCT(F17:$F$109, H17:$H$109)/(1+$G$1)*(1+$G$1)^B17/G17</f>
        <v>8.8172221758628905E-2</v>
      </c>
      <c r="J17" s="1">
        <f t="shared" si="10"/>
        <v>19.148383343068794</v>
      </c>
      <c r="L17">
        <f t="shared" si="16"/>
        <v>2844.6308420119899</v>
      </c>
      <c r="M17">
        <f t="shared" si="11"/>
        <v>328.32736495400002</v>
      </c>
      <c r="N17">
        <f t="shared" si="12"/>
        <v>16.416368247700003</v>
      </c>
      <c r="O17">
        <f t="shared" si="2"/>
        <v>35.554387766540877</v>
      </c>
      <c r="P17">
        <f t="shared" si="3"/>
        <v>3279.980719951503</v>
      </c>
      <c r="R17">
        <f t="shared" si="13"/>
        <v>2844.6308420119904</v>
      </c>
      <c r="Y17">
        <f t="shared" si="4"/>
        <v>0</v>
      </c>
      <c r="AA17">
        <f t="shared" si="5"/>
        <v>0</v>
      </c>
      <c r="AB17">
        <f t="shared" si="6"/>
        <v>0</v>
      </c>
      <c r="AC17">
        <f t="shared" si="14"/>
        <v>0</v>
      </c>
      <c r="AD17">
        <f t="shared" si="15"/>
        <v>0</v>
      </c>
    </row>
    <row r="18" spans="1:30" x14ac:dyDescent="0.55000000000000004">
      <c r="A18" s="1">
        <v>34</v>
      </c>
      <c r="B18" s="1">
        <v>9</v>
      </c>
      <c r="C18" s="1">
        <v>99593.833399177267</v>
      </c>
      <c r="D18" s="1">
        <f t="shared" si="7"/>
        <v>37.084066429073573</v>
      </c>
      <c r="E18" s="1">
        <f t="shared" si="8"/>
        <v>0.99962764696203188</v>
      </c>
      <c r="F18" s="1">
        <f t="shared" si="9"/>
        <v>3.7131935519559342E-4</v>
      </c>
      <c r="G18" s="1">
        <f t="shared" si="0"/>
        <v>0.99722391744630778</v>
      </c>
      <c r="H18" s="1">
        <f t="shared" si="1"/>
        <v>0.64460891621779726</v>
      </c>
      <c r="I18" s="1">
        <f>SUMPRODUCT(F18:$F$109, H18:$H$109)/(1+$G$1)*(1+$G$1)^B18/G18</f>
        <v>9.2258090768232687E-2</v>
      </c>
      <c r="J18" s="1">
        <f t="shared" si="10"/>
        <v>19.062580093867115</v>
      </c>
      <c r="L18">
        <f t="shared" si="16"/>
        <v>3279.980719951503</v>
      </c>
      <c r="M18">
        <f t="shared" si="11"/>
        <v>328.32736495400002</v>
      </c>
      <c r="N18">
        <f t="shared" si="12"/>
        <v>16.416368247700003</v>
      </c>
      <c r="O18">
        <f t="shared" si="2"/>
        <v>37.235303796811095</v>
      </c>
      <c r="P18">
        <f t="shared" si="3"/>
        <v>3735.6419763325312</v>
      </c>
      <c r="R18">
        <f t="shared" si="13"/>
        <v>3279.9807199515026</v>
      </c>
      <c r="Y18">
        <f t="shared" si="4"/>
        <v>0</v>
      </c>
      <c r="AA18">
        <f t="shared" si="5"/>
        <v>0</v>
      </c>
      <c r="AB18">
        <f t="shared" si="6"/>
        <v>0</v>
      </c>
      <c r="AC18">
        <f t="shared" si="14"/>
        <v>0</v>
      </c>
      <c r="AD18">
        <f t="shared" si="15"/>
        <v>0</v>
      </c>
    </row>
    <row r="19" spans="1:30" x14ac:dyDescent="0.55000000000000004">
      <c r="A19" s="1">
        <v>35</v>
      </c>
      <c r="B19" s="1">
        <v>10</v>
      </c>
      <c r="C19" s="1">
        <v>99556.749332748193</v>
      </c>
      <c r="D19" s="1">
        <f t="shared" si="7"/>
        <v>38.951199537725188</v>
      </c>
      <c r="E19" s="1">
        <f t="shared" si="8"/>
        <v>0.99960875380324499</v>
      </c>
      <c r="F19" s="1">
        <f t="shared" si="9"/>
        <v>3.9001478772845391E-4</v>
      </c>
      <c r="G19" s="1">
        <f t="shared" si="0"/>
        <v>0.99685259809111215</v>
      </c>
      <c r="H19" s="1">
        <f t="shared" si="1"/>
        <v>0.61391325354075932</v>
      </c>
      <c r="I19" s="1">
        <f>SUMPRODUCT(F19:$F$109, H19:$H$109)/(1+$G$1)*(1+$G$1)^B19/G19</f>
        <v>9.6534587215494905E-2</v>
      </c>
      <c r="J19" s="1">
        <f t="shared" si="10"/>
        <v>18.972773668474609</v>
      </c>
      <c r="L19">
        <f t="shared" si="16"/>
        <v>3735.6419763325312</v>
      </c>
      <c r="M19">
        <f t="shared" si="11"/>
        <v>328.32736495400002</v>
      </c>
      <c r="N19">
        <f t="shared" si="12"/>
        <v>16.416368247700003</v>
      </c>
      <c r="O19">
        <f t="shared" si="2"/>
        <v>39.124619675496561</v>
      </c>
      <c r="P19">
        <f t="shared" si="3"/>
        <v>4212.4541086642957</v>
      </c>
      <c r="R19">
        <f t="shared" si="13"/>
        <v>3735.6419763325312</v>
      </c>
      <c r="Y19">
        <f t="shared" si="4"/>
        <v>0</v>
      </c>
      <c r="AA19">
        <f t="shared" si="5"/>
        <v>0</v>
      </c>
      <c r="AB19">
        <f t="shared" si="6"/>
        <v>0</v>
      </c>
      <c r="AC19">
        <f t="shared" si="14"/>
        <v>0</v>
      </c>
      <c r="AD19">
        <f t="shared" si="15"/>
        <v>0</v>
      </c>
    </row>
    <row r="20" spans="1:30" x14ac:dyDescent="0.55000000000000004">
      <c r="A20" s="1">
        <v>36</v>
      </c>
      <c r="B20" s="1">
        <v>11</v>
      </c>
      <c r="C20" s="1">
        <v>99517.798133210468</v>
      </c>
      <c r="D20" s="1">
        <f t="shared" si="7"/>
        <v>41.049268661823589</v>
      </c>
      <c r="E20" s="1">
        <f t="shared" si="8"/>
        <v>0.99958751831901593</v>
      </c>
      <c r="F20" s="1">
        <f t="shared" si="9"/>
        <v>4.1102256139874459E-4</v>
      </c>
      <c r="G20" s="1">
        <f t="shared" si="0"/>
        <v>0.99646258330338378</v>
      </c>
      <c r="H20" s="1">
        <f t="shared" si="1"/>
        <v>0.5846792890864374</v>
      </c>
      <c r="I20" s="1">
        <f>SUMPRODUCT(F20:$F$109, H20:$H$109)/(1+$G$1)*(1+$G$1)^B20/G20</f>
        <v>0.10100958999743695</v>
      </c>
      <c r="J20" s="1">
        <f t="shared" si="10"/>
        <v>18.878798610053824</v>
      </c>
      <c r="L20">
        <f t="shared" si="16"/>
        <v>4212.4541086642957</v>
      </c>
      <c r="M20">
        <f t="shared" si="11"/>
        <v>328.32736495400002</v>
      </c>
      <c r="N20">
        <f t="shared" si="12"/>
        <v>16.416368247700003</v>
      </c>
      <c r="O20">
        <f t="shared" si="2"/>
        <v>41.248168098410609</v>
      </c>
      <c r="P20">
        <f t="shared" si="3"/>
        <v>4711.2785086195336</v>
      </c>
      <c r="R20">
        <f t="shared" si="13"/>
        <v>4212.4541086642948</v>
      </c>
      <c r="Y20">
        <f t="shared" si="4"/>
        <v>0</v>
      </c>
      <c r="AA20">
        <f t="shared" si="5"/>
        <v>0</v>
      </c>
      <c r="AB20">
        <f t="shared" si="6"/>
        <v>0</v>
      </c>
      <c r="AC20">
        <f t="shared" si="14"/>
        <v>0</v>
      </c>
      <c r="AD20">
        <f t="shared" si="15"/>
        <v>0</v>
      </c>
    </row>
    <row r="21" spans="1:30" x14ac:dyDescent="0.55000000000000004">
      <c r="A21" s="1">
        <v>37</v>
      </c>
      <c r="B21" s="1">
        <v>12</v>
      </c>
      <c r="C21" s="1">
        <v>99476.748864548645</v>
      </c>
      <c r="D21" s="1">
        <f t="shared" si="7"/>
        <v>43.406662133580539</v>
      </c>
      <c r="E21" s="1">
        <f t="shared" si="8"/>
        <v>0.99956365017324111</v>
      </c>
      <c r="F21" s="1">
        <f t="shared" si="9"/>
        <v>4.3462692597265844E-4</v>
      </c>
      <c r="G21" s="1">
        <f t="shared" si="0"/>
        <v>0.99605156074198498</v>
      </c>
      <c r="H21" s="1">
        <f t="shared" si="1"/>
        <v>0.5568374181775595</v>
      </c>
      <c r="I21" s="1">
        <f>SUMPRODUCT(F21:$F$109, H21:$H$109)/(1+$G$1)*(1+$G$1)^B21/G21</f>
        <v>0.10569118349335721</v>
      </c>
      <c r="J21" s="1">
        <f t="shared" si="10"/>
        <v>18.780485146639499</v>
      </c>
      <c r="L21">
        <f t="shared" si="16"/>
        <v>4711.2785086195336</v>
      </c>
      <c r="M21">
        <f t="shared" si="11"/>
        <v>328.32736495400002</v>
      </c>
      <c r="N21">
        <f t="shared" si="12"/>
        <v>16.416368247700003</v>
      </c>
      <c r="O21">
        <f t="shared" si="2"/>
        <v>43.634982675886114</v>
      </c>
      <c r="P21">
        <f t="shared" si="3"/>
        <v>5232.9974154318925</v>
      </c>
      <c r="R21">
        <f t="shared" si="13"/>
        <v>4711.2785086195308</v>
      </c>
      <c r="Y21">
        <f t="shared" si="4"/>
        <v>0</v>
      </c>
      <c r="AA21">
        <f t="shared" si="5"/>
        <v>0</v>
      </c>
      <c r="AB21">
        <f t="shared" si="6"/>
        <v>0</v>
      </c>
      <c r="AC21">
        <f t="shared" si="14"/>
        <v>0</v>
      </c>
      <c r="AD21">
        <f t="shared" si="15"/>
        <v>0</v>
      </c>
    </row>
    <row r="22" spans="1:30" x14ac:dyDescent="0.55000000000000004">
      <c r="A22" s="1">
        <v>38</v>
      </c>
      <c r="B22" s="1">
        <v>13</v>
      </c>
      <c r="C22" s="1">
        <v>99433.342202415064</v>
      </c>
      <c r="D22" s="1">
        <f t="shared" si="7"/>
        <v>46.055231403937796</v>
      </c>
      <c r="E22" s="1">
        <f t="shared" si="8"/>
        <v>0.99953682305770042</v>
      </c>
      <c r="F22" s="1">
        <f t="shared" si="9"/>
        <v>4.6114680710653786E-4</v>
      </c>
      <c r="G22" s="1">
        <f t="shared" si="0"/>
        <v>0.99561693381601235</v>
      </c>
      <c r="H22" s="1">
        <f t="shared" si="1"/>
        <v>0.53032135064529462</v>
      </c>
      <c r="I22" s="1">
        <f>SUMPRODUCT(F22:$F$109, H22:$H$109)/(1+$G$1)*(1+$G$1)^B22/G22</f>
        <v>0.11058764774220022</v>
      </c>
      <c r="J22" s="1">
        <f t="shared" si="10"/>
        <v>18.677659397413798</v>
      </c>
      <c r="L22">
        <f t="shared" si="16"/>
        <v>5232.9974154318925</v>
      </c>
      <c r="M22">
        <f t="shared" si="11"/>
        <v>328.32736495400002</v>
      </c>
      <c r="N22">
        <f t="shared" si="12"/>
        <v>16.416368247700003</v>
      </c>
      <c r="O22">
        <f t="shared" si="2"/>
        <v>46.317694229953375</v>
      </c>
      <c r="P22">
        <f t="shared" si="3"/>
        <v>5778.5126123179616</v>
      </c>
      <c r="R22">
        <f t="shared" si="13"/>
        <v>5232.9974154318916</v>
      </c>
      <c r="Y22">
        <f t="shared" si="4"/>
        <v>0</v>
      </c>
      <c r="AA22">
        <f t="shared" si="5"/>
        <v>0</v>
      </c>
      <c r="AB22">
        <f t="shared" si="6"/>
        <v>0</v>
      </c>
      <c r="AC22">
        <f t="shared" si="14"/>
        <v>0</v>
      </c>
      <c r="AD22">
        <f t="shared" si="15"/>
        <v>0</v>
      </c>
    </row>
    <row r="23" spans="1:30" x14ac:dyDescent="0.55000000000000004">
      <c r="A23" s="1">
        <v>39</v>
      </c>
      <c r="B23" s="1">
        <v>14</v>
      </c>
      <c r="C23" s="1">
        <v>99387.286971011126</v>
      </c>
      <c r="D23" s="1">
        <f t="shared" si="7"/>
        <v>49.0307064983499</v>
      </c>
      <c r="E23" s="1">
        <f t="shared" si="8"/>
        <v>0.99950667023929685</v>
      </c>
      <c r="F23" s="1">
        <f t="shared" si="9"/>
        <v>4.9093996626751535E-4</v>
      </c>
      <c r="G23" s="1">
        <f t="shared" si="0"/>
        <v>0.99515578700890583</v>
      </c>
      <c r="H23" s="1">
        <f t="shared" si="1"/>
        <v>0.50506795299551888</v>
      </c>
      <c r="I23" s="1">
        <f>SUMPRODUCT(F23:$F$109, H23:$H$109)/(1+$G$1)*(1+$G$1)^B23/G23</f>
        <v>0.11570744620814663</v>
      </c>
      <c r="J23" s="1">
        <f t="shared" si="10"/>
        <v>18.57014362962892</v>
      </c>
      <c r="L23">
        <f t="shared" si="16"/>
        <v>5778.5126123179616</v>
      </c>
      <c r="M23">
        <f t="shared" si="11"/>
        <v>328.32736495400002</v>
      </c>
      <c r="N23">
        <f t="shared" si="12"/>
        <v>16.416368247700003</v>
      </c>
      <c r="O23">
        <f t="shared" si="2"/>
        <v>49.332976070320726</v>
      </c>
      <c r="P23">
        <f t="shared" si="3"/>
        <v>6348.7438376833643</v>
      </c>
      <c r="R23">
        <f t="shared" si="13"/>
        <v>5778.5126123179589</v>
      </c>
      <c r="Y23">
        <f t="shared" si="4"/>
        <v>0</v>
      </c>
      <c r="AA23">
        <f t="shared" si="5"/>
        <v>0</v>
      </c>
      <c r="AB23">
        <f t="shared" si="6"/>
        <v>0</v>
      </c>
      <c r="AC23">
        <f t="shared" si="14"/>
        <v>0</v>
      </c>
      <c r="AD23">
        <f t="shared" si="15"/>
        <v>0</v>
      </c>
    </row>
    <row r="24" spans="1:30" x14ac:dyDescent="0.55000000000000004">
      <c r="A24" s="1">
        <v>40</v>
      </c>
      <c r="B24" s="1">
        <v>15</v>
      </c>
      <c r="C24" s="1">
        <v>99338.256264512776</v>
      </c>
      <c r="D24" s="1">
        <f t="shared" si="7"/>
        <v>52.37315945426235</v>
      </c>
      <c r="E24" s="1">
        <f t="shared" si="8"/>
        <v>0.99947277955720493</v>
      </c>
      <c r="F24" s="1">
        <f t="shared" si="9"/>
        <v>5.244076410904681E-4</v>
      </c>
      <c r="G24" s="1">
        <f t="shared" si="0"/>
        <v>0.99466484704263824</v>
      </c>
      <c r="H24" s="1">
        <f t="shared" si="1"/>
        <v>0.48101709809097021</v>
      </c>
      <c r="I24" s="1">
        <f>SUMPRODUCT(F24:$F$109, H24:$H$109)/(1+$G$1)*(1+$G$1)^B24/G24</f>
        <v>0.12105921086937993</v>
      </c>
      <c r="J24" s="1">
        <f t="shared" si="10"/>
        <v>18.457756571743023</v>
      </c>
      <c r="L24">
        <f t="shared" si="16"/>
        <v>6348.7438376833643</v>
      </c>
      <c r="M24">
        <f t="shared" si="11"/>
        <v>328.32736495400002</v>
      </c>
      <c r="N24">
        <f t="shared" si="12"/>
        <v>16.416368247700003</v>
      </c>
      <c r="O24">
        <f t="shared" si="2"/>
        <v>52.722044279502761</v>
      </c>
      <c r="P24">
        <f t="shared" si="3"/>
        <v>6944.6268810889387</v>
      </c>
      <c r="R24">
        <f t="shared" si="13"/>
        <v>6348.7438376833679</v>
      </c>
      <c r="Y24">
        <f t="shared" si="4"/>
        <v>0</v>
      </c>
      <c r="AA24">
        <f t="shared" si="5"/>
        <v>0</v>
      </c>
      <c r="AB24">
        <f t="shared" si="6"/>
        <v>0</v>
      </c>
      <c r="AC24">
        <f t="shared" si="14"/>
        <v>0</v>
      </c>
      <c r="AD24">
        <f t="shared" si="15"/>
        <v>0</v>
      </c>
    </row>
    <row r="25" spans="1:30" x14ac:dyDescent="0.55000000000000004">
      <c r="A25" s="1">
        <v>41</v>
      </c>
      <c r="B25" s="1">
        <v>16</v>
      </c>
      <c r="C25" s="1">
        <v>99285.883105058514</v>
      </c>
      <c r="D25" s="1">
        <f t="shared" si="7"/>
        <v>56.127520783396903</v>
      </c>
      <c r="E25" s="1">
        <f t="shared" si="8"/>
        <v>0.99943468780225275</v>
      </c>
      <c r="F25" s="1">
        <f t="shared" si="9"/>
        <v>5.61999716667503E-4</v>
      </c>
      <c r="G25" s="1">
        <f t="shared" si="0"/>
        <v>0.99414043940154784</v>
      </c>
      <c r="H25" s="1">
        <f t="shared" si="1"/>
        <v>0.45811152199140021</v>
      </c>
      <c r="I25" s="1">
        <f>SUMPRODUCT(F25:$F$109, H25:$H$109)/(1+$G$1)*(1+$G$1)^B25/G25</f>
        <v>0.12665172434824548</v>
      </c>
      <c r="J25" s="1">
        <f t="shared" si="10"/>
        <v>18.340313788686846</v>
      </c>
      <c r="L25">
        <f t="shared" si="16"/>
        <v>6944.6268810889387</v>
      </c>
      <c r="M25">
        <f t="shared" si="11"/>
        <v>328.32736495400002</v>
      </c>
      <c r="N25">
        <f t="shared" si="12"/>
        <v>16.416368247700003</v>
      </c>
      <c r="O25">
        <f t="shared" si="2"/>
        <v>56.531219774724718</v>
      </c>
      <c r="P25">
        <f t="shared" si="3"/>
        <v>7567.1113322481078</v>
      </c>
      <c r="R25">
        <f t="shared" si="13"/>
        <v>6944.6268810889369</v>
      </c>
      <c r="Y25">
        <f t="shared" si="4"/>
        <v>0</v>
      </c>
      <c r="AA25">
        <f t="shared" si="5"/>
        <v>0</v>
      </c>
      <c r="AB25">
        <f t="shared" si="6"/>
        <v>0</v>
      </c>
      <c r="AC25">
        <f t="shared" si="14"/>
        <v>0</v>
      </c>
      <c r="AD25">
        <f t="shared" si="15"/>
        <v>0</v>
      </c>
    </row>
    <row r="26" spans="1:30" x14ac:dyDescent="0.55000000000000004">
      <c r="A26" s="1">
        <v>42</v>
      </c>
      <c r="B26" s="1">
        <v>17</v>
      </c>
      <c r="C26" s="1">
        <v>99229.755584275117</v>
      </c>
      <c r="D26" s="1">
        <f t="shared" si="7"/>
        <v>60.344154392863857</v>
      </c>
      <c r="E26" s="1">
        <f t="shared" si="8"/>
        <v>0.9993918744026169</v>
      </c>
      <c r="F26" s="1">
        <f t="shared" si="9"/>
        <v>6.0422048218031167E-4</v>
      </c>
      <c r="G26" s="1">
        <f t="shared" si="0"/>
        <v>0.99357843968488035</v>
      </c>
      <c r="H26" s="1">
        <f t="shared" si="1"/>
        <v>0.43629668761085727</v>
      </c>
      <c r="I26" s="1">
        <f>SUMPRODUCT(F26:$F$109, H26:$H$109)/(1+$G$1)*(1+$G$1)^B26/G26</f>
        <v>0.13249389878502082</v>
      </c>
      <c r="J26" s="1">
        <f t="shared" si="10"/>
        <v>18.217628125514565</v>
      </c>
      <c r="L26">
        <f t="shared" si="16"/>
        <v>7567.1113322481078</v>
      </c>
      <c r="M26">
        <f t="shared" si="11"/>
        <v>328.32736495400002</v>
      </c>
      <c r="N26">
        <f t="shared" si="12"/>
        <v>16.416368247700003</v>
      </c>
      <c r="O26">
        <f t="shared" si="2"/>
        <v>60.812559738307527</v>
      </c>
      <c r="P26">
        <f t="shared" si="3"/>
        <v>8217.1579497508028</v>
      </c>
      <c r="R26">
        <f t="shared" si="13"/>
        <v>7567.1113322481106</v>
      </c>
      <c r="Y26">
        <f t="shared" si="4"/>
        <v>0</v>
      </c>
      <c r="AA26">
        <f t="shared" si="5"/>
        <v>0</v>
      </c>
      <c r="AB26">
        <f t="shared" si="6"/>
        <v>0</v>
      </c>
      <c r="AC26">
        <f t="shared" ref="AC26:AC89" si="17">$G$4*($G$3-U26)*T26*(1+V26)</f>
        <v>0</v>
      </c>
      <c r="AD26">
        <f t="shared" ref="AD26:AD89" si="18">SUM(AA26:AC26)</f>
        <v>0</v>
      </c>
    </row>
    <row r="27" spans="1:30" x14ac:dyDescent="0.55000000000000004">
      <c r="A27" s="1">
        <v>43</v>
      </c>
      <c r="B27" s="1">
        <v>18</v>
      </c>
      <c r="C27" s="1">
        <v>99169.411429882253</v>
      </c>
      <c r="D27" s="1">
        <f t="shared" si="7"/>
        <v>65.079496780395857</v>
      </c>
      <c r="E27" s="1">
        <f t="shared" si="8"/>
        <v>0.99934375433067468</v>
      </c>
      <c r="F27" s="1">
        <f t="shared" si="9"/>
        <v>6.5163503110341023E-4</v>
      </c>
      <c r="G27" s="1">
        <f t="shared" si="0"/>
        <v>0.99297421920270001</v>
      </c>
      <c r="H27" s="1">
        <f t="shared" si="1"/>
        <v>0.41552065486748313</v>
      </c>
      <c r="I27" s="1">
        <f>SUMPRODUCT(F27:$F$109, H27:$H$109)/(1+$G$1)*(1+$G$1)^B27/G27</f>
        <v>0.13859475114272163</v>
      </c>
      <c r="J27" s="1">
        <f t="shared" si="10"/>
        <v>18.089510226002847</v>
      </c>
      <c r="L27">
        <f t="shared" si="16"/>
        <v>8217.1579497508028</v>
      </c>
      <c r="M27">
        <f t="shared" si="11"/>
        <v>328.32736495400002</v>
      </c>
      <c r="N27">
        <f t="shared" si="12"/>
        <v>16.416368247700003</v>
      </c>
      <c r="O27">
        <f t="shared" si="2"/>
        <v>65.624566932526704</v>
      </c>
      <c r="P27">
        <f t="shared" si="3"/>
        <v>8895.7356148201216</v>
      </c>
      <c r="R27">
        <f t="shared" si="13"/>
        <v>8217.1579497508101</v>
      </c>
      <c r="Y27">
        <f t="shared" si="4"/>
        <v>0</v>
      </c>
      <c r="AA27">
        <f t="shared" si="5"/>
        <v>0</v>
      </c>
      <c r="AB27">
        <f t="shared" si="6"/>
        <v>0</v>
      </c>
      <c r="AC27">
        <f t="shared" si="17"/>
        <v>0</v>
      </c>
      <c r="AD27">
        <f t="shared" si="18"/>
        <v>0</v>
      </c>
    </row>
    <row r="28" spans="1:30" x14ac:dyDescent="0.55000000000000004">
      <c r="A28" s="1">
        <v>44</v>
      </c>
      <c r="B28" s="1">
        <v>19</v>
      </c>
      <c r="C28" s="1">
        <v>99104.331933101857</v>
      </c>
      <c r="D28" s="1">
        <f t="shared" si="7"/>
        <v>70.396766671226942</v>
      </c>
      <c r="E28" s="1">
        <f t="shared" si="8"/>
        <v>0.99928967013552195</v>
      </c>
      <c r="F28" s="1">
        <f t="shared" si="9"/>
        <v>7.0487636673310873E-4</v>
      </c>
      <c r="G28" s="1">
        <f t="shared" si="0"/>
        <v>0.99232258417159658</v>
      </c>
      <c r="H28" s="1">
        <f t="shared" si="1"/>
        <v>0.39573395701665059</v>
      </c>
      <c r="I28" s="1">
        <f>SUMPRODUCT(F28:$F$109, H28:$H$109)/(1+$G$1)*(1+$G$1)^B28/G28</f>
        <v>0.14496337461733583</v>
      </c>
      <c r="J28" s="1">
        <f t="shared" si="10"/>
        <v>17.95576913303595</v>
      </c>
      <c r="L28">
        <f t="shared" si="16"/>
        <v>8895.7356148201216</v>
      </c>
      <c r="M28">
        <f t="shared" si="11"/>
        <v>328.32736495400002</v>
      </c>
      <c r="N28">
        <f t="shared" si="12"/>
        <v>16.416368247700003</v>
      </c>
      <c r="O28">
        <f t="shared" si="2"/>
        <v>71.032986447804007</v>
      </c>
      <c r="P28">
        <f t="shared" si="3"/>
        <v>9603.8178342756328</v>
      </c>
      <c r="R28">
        <f t="shared" si="13"/>
        <v>8895.7356148201234</v>
      </c>
      <c r="Y28">
        <f t="shared" si="4"/>
        <v>0</v>
      </c>
      <c r="AA28">
        <f t="shared" si="5"/>
        <v>0</v>
      </c>
      <c r="AB28">
        <f t="shared" si="6"/>
        <v>0</v>
      </c>
      <c r="AC28">
        <f t="shared" si="17"/>
        <v>0</v>
      </c>
      <c r="AD28">
        <f t="shared" si="18"/>
        <v>0</v>
      </c>
    </row>
    <row r="29" spans="1:30" x14ac:dyDescent="0.55000000000000004">
      <c r="A29" s="1">
        <v>45</v>
      </c>
      <c r="B29" s="1">
        <v>20</v>
      </c>
      <c r="C29" s="1">
        <v>99033.93516643063</v>
      </c>
      <c r="D29" s="1">
        <f t="shared" si="7"/>
        <v>76.366751566820312</v>
      </c>
      <c r="E29" s="1">
        <f t="shared" si="8"/>
        <v>0.99922888299411228</v>
      </c>
      <c r="F29" s="1">
        <f t="shared" si="9"/>
        <v>7.6465327782776775E-4</v>
      </c>
      <c r="G29" s="1">
        <f t="shared" si="0"/>
        <v>0.99161770780486347</v>
      </c>
      <c r="H29" s="1">
        <f t="shared" si="1"/>
        <v>0.37688948287300061</v>
      </c>
      <c r="I29" s="1">
        <f>SUMPRODUCT(F29:$F$109, H29:$H$109)/(1+$G$1)*(1+$G$1)^B29/G29</f>
        <v>0.1516089058172474</v>
      </c>
      <c r="J29" s="1">
        <f t="shared" si="10"/>
        <v>17.816212977837807</v>
      </c>
      <c r="L29">
        <f t="shared" si="16"/>
        <v>9603.8178342756328</v>
      </c>
      <c r="M29">
        <f t="shared" si="11"/>
        <v>328.32736495400002</v>
      </c>
      <c r="N29">
        <f t="shared" si="12"/>
        <v>16.416368247700003</v>
      </c>
      <c r="O29">
        <f t="shared" si="2"/>
        <v>77.111700588775776</v>
      </c>
      <c r="P29">
        <f t="shared" si="3"/>
        <v>10342.378756082402</v>
      </c>
      <c r="R29">
        <f t="shared" si="13"/>
        <v>9603.8178342756328</v>
      </c>
      <c r="Y29">
        <f t="shared" si="4"/>
        <v>0</v>
      </c>
      <c r="AA29">
        <f t="shared" si="5"/>
        <v>0</v>
      </c>
      <c r="AB29">
        <f t="shared" si="6"/>
        <v>0</v>
      </c>
      <c r="AC29">
        <f t="shared" si="17"/>
        <v>0</v>
      </c>
      <c r="AD29">
        <f t="shared" si="18"/>
        <v>0</v>
      </c>
    </row>
    <row r="30" spans="1:30" x14ac:dyDescent="0.55000000000000004">
      <c r="A30" s="1">
        <v>46</v>
      </c>
      <c r="B30" s="1">
        <v>21</v>
      </c>
      <c r="C30" s="1">
        <v>98957.56841486381</v>
      </c>
      <c r="D30" s="1">
        <f t="shared" si="7"/>
        <v>83.068677898088936</v>
      </c>
      <c r="E30" s="1">
        <f t="shared" si="8"/>
        <v>0.99916056266106057</v>
      </c>
      <c r="F30" s="1">
        <f t="shared" si="9"/>
        <v>8.3175905137217144E-4</v>
      </c>
      <c r="G30" s="1">
        <f t="shared" si="0"/>
        <v>0.99085305452703576</v>
      </c>
      <c r="H30" s="1">
        <f t="shared" si="1"/>
        <v>0.35894236464095297</v>
      </c>
      <c r="I30" s="1">
        <f>SUMPRODUCT(F30:$F$109, H30:$H$109)/(1+$G$1)*(1+$G$1)^B30/G30</f>
        <v>0.15854048736815329</v>
      </c>
      <c r="J30" s="1">
        <f t="shared" si="10"/>
        <v>17.670649765268781</v>
      </c>
      <c r="L30">
        <f t="shared" si="16"/>
        <v>10342.378756082402</v>
      </c>
      <c r="M30">
        <f t="shared" si="11"/>
        <v>328.32736495400002</v>
      </c>
      <c r="N30">
        <f t="shared" si="12"/>
        <v>16.416368247700003</v>
      </c>
      <c r="O30">
        <f t="shared" si="2"/>
        <v>83.943733893942067</v>
      </c>
      <c r="P30">
        <f t="shared" si="3"/>
        <v>11112.388660500628</v>
      </c>
      <c r="R30">
        <f t="shared" si="13"/>
        <v>10342.378756082398</v>
      </c>
      <c r="Y30">
        <f t="shared" si="4"/>
        <v>0</v>
      </c>
      <c r="AA30">
        <f t="shared" si="5"/>
        <v>0</v>
      </c>
      <c r="AB30">
        <f t="shared" si="6"/>
        <v>0</v>
      </c>
      <c r="AC30">
        <f t="shared" si="17"/>
        <v>0</v>
      </c>
      <c r="AD30">
        <f t="shared" si="18"/>
        <v>0</v>
      </c>
    </row>
    <row r="31" spans="1:30" x14ac:dyDescent="0.55000000000000004">
      <c r="A31" s="1">
        <v>47</v>
      </c>
      <c r="B31" s="1">
        <v>22</v>
      </c>
      <c r="C31" s="1">
        <v>98874.499736965721</v>
      </c>
      <c r="D31" s="1">
        <f t="shared" si="7"/>
        <v>90.5911715793045</v>
      </c>
      <c r="E31" s="1">
        <f t="shared" si="8"/>
        <v>0.99908377618273359</v>
      </c>
      <c r="F31" s="1">
        <f t="shared" si="9"/>
        <v>9.0708109051569998E-4</v>
      </c>
      <c r="G31" s="1">
        <f t="shared" si="0"/>
        <v>0.99002129547566353</v>
      </c>
      <c r="H31" s="1">
        <f t="shared" si="1"/>
        <v>0.3418498710866219</v>
      </c>
      <c r="I31" s="1">
        <f>SUMPRODUCT(F31:$F$109, H31:$H$109)/(1+$G$1)*(1+$G$1)^B31/G31</f>
        <v>0.16576722559635956</v>
      </c>
      <c r="J31" s="1">
        <f t="shared" si="10"/>
        <v>17.518888262476448</v>
      </c>
      <c r="L31">
        <f t="shared" si="16"/>
        <v>11112.388660500628</v>
      </c>
      <c r="M31">
        <f t="shared" si="11"/>
        <v>328.32736495400002</v>
      </c>
      <c r="N31">
        <f t="shared" si="12"/>
        <v>16.416368247700003</v>
      </c>
      <c r="O31">
        <f t="shared" si="2"/>
        <v>91.622381726636064</v>
      </c>
      <c r="P31">
        <f t="shared" si="3"/>
        <v>11914.808890023858</v>
      </c>
      <c r="R31">
        <f t="shared" si="13"/>
        <v>11112.388660500626</v>
      </c>
      <c r="Y31">
        <f t="shared" si="4"/>
        <v>0</v>
      </c>
      <c r="AA31">
        <f t="shared" si="5"/>
        <v>0</v>
      </c>
      <c r="AB31">
        <f t="shared" si="6"/>
        <v>0</v>
      </c>
      <c r="AC31">
        <f t="shared" si="17"/>
        <v>0</v>
      </c>
      <c r="AD31">
        <f t="shared" si="18"/>
        <v>0</v>
      </c>
    </row>
    <row r="32" spans="1:30" x14ac:dyDescent="0.55000000000000004">
      <c r="A32" s="1">
        <v>48</v>
      </c>
      <c r="B32" s="1">
        <v>23</v>
      </c>
      <c r="C32" s="1">
        <v>98783.908565386417</v>
      </c>
      <c r="D32" s="1">
        <f t="shared" si="7"/>
        <v>99.033315691893222</v>
      </c>
      <c r="E32" s="1">
        <f t="shared" si="8"/>
        <v>0.99899747522516447</v>
      </c>
      <c r="F32" s="1">
        <f t="shared" si="9"/>
        <v>9.9161150506314874E-4</v>
      </c>
      <c r="G32" s="1">
        <f t="shared" si="0"/>
        <v>0.98911421438514779</v>
      </c>
      <c r="H32" s="1">
        <f t="shared" si="1"/>
        <v>0.32557130579678267</v>
      </c>
      <c r="I32" s="1">
        <f>SUMPRODUCT(F32:$F$109, H32:$H$109)/(1+$G$1)*(1+$G$1)^B32/G32</f>
        <v>0.1732981429449654</v>
      </c>
      <c r="J32" s="1">
        <f t="shared" si="10"/>
        <v>17.360738998155728</v>
      </c>
      <c r="L32">
        <f t="shared" si="16"/>
        <v>11914.808890023858</v>
      </c>
      <c r="M32">
        <f t="shared" si="11"/>
        <v>328.32736495400002</v>
      </c>
      <c r="N32">
        <f t="shared" si="12"/>
        <v>16.416368247700003</v>
      </c>
      <c r="O32">
        <f t="shared" si="2"/>
        <v>100.25247748355868</v>
      </c>
      <c r="P32">
        <f t="shared" si="3"/>
        <v>12750.586182124365</v>
      </c>
      <c r="R32">
        <f t="shared" si="13"/>
        <v>11914.808890023854</v>
      </c>
      <c r="Y32">
        <f t="shared" si="4"/>
        <v>0</v>
      </c>
      <c r="AA32">
        <f t="shared" si="5"/>
        <v>0</v>
      </c>
      <c r="AB32">
        <f t="shared" si="6"/>
        <v>0</v>
      </c>
      <c r="AC32">
        <f t="shared" si="17"/>
        <v>0</v>
      </c>
      <c r="AD32">
        <f t="shared" si="18"/>
        <v>0</v>
      </c>
    </row>
    <row r="33" spans="1:30" x14ac:dyDescent="0.55000000000000004">
      <c r="A33" s="1">
        <v>49</v>
      </c>
      <c r="B33" s="1">
        <v>24</v>
      </c>
      <c r="C33" s="1">
        <v>98684.875249694524</v>
      </c>
      <c r="D33" s="1">
        <f t="shared" si="7"/>
        <v>108.50581172478269</v>
      </c>
      <c r="E33" s="1">
        <f t="shared" si="8"/>
        <v>0.99890048184739311</v>
      </c>
      <c r="F33" s="1">
        <f t="shared" si="9"/>
        <v>1.086458738867794E-3</v>
      </c>
      <c r="G33" s="1">
        <f t="shared" si="0"/>
        <v>0.98812260288008469</v>
      </c>
      <c r="H33" s="1">
        <f t="shared" si="1"/>
        <v>0.31006791028265024</v>
      </c>
      <c r="I33" s="1">
        <f>SUMPRODUCT(F33:$F$109, H33:$H$109)/(1+$G$1)*(1+$G$1)^B33/G33</f>
        <v>0.18114212478524161</v>
      </c>
      <c r="J33" s="1">
        <f t="shared" si="10"/>
        <v>17.196015379509927</v>
      </c>
      <c r="L33">
        <f t="shared" si="16"/>
        <v>12750.586182124365</v>
      </c>
      <c r="M33">
        <f t="shared" si="11"/>
        <v>328.32736495400002</v>
      </c>
      <c r="N33">
        <f t="shared" si="12"/>
        <v>16.416368247700003</v>
      </c>
      <c r="O33">
        <f t="shared" si="2"/>
        <v>109.95181526068613</v>
      </c>
      <c r="P33">
        <f t="shared" si="3"/>
        <v>13620.646370446058</v>
      </c>
      <c r="R33">
        <f t="shared" si="13"/>
        <v>12750.586182124356</v>
      </c>
      <c r="Y33">
        <f t="shared" si="4"/>
        <v>0</v>
      </c>
      <c r="AA33">
        <f t="shared" si="5"/>
        <v>0</v>
      </c>
      <c r="AB33">
        <f t="shared" si="6"/>
        <v>0</v>
      </c>
      <c r="AC33">
        <f t="shared" si="17"/>
        <v>0</v>
      </c>
      <c r="AD33">
        <f t="shared" si="18"/>
        <v>0</v>
      </c>
    </row>
    <row r="34" spans="1:30" x14ac:dyDescent="0.55000000000000004">
      <c r="A34" s="1">
        <v>50</v>
      </c>
      <c r="B34" s="1">
        <v>25</v>
      </c>
      <c r="C34" s="1">
        <v>98576.369437969741</v>
      </c>
      <c r="D34" s="1">
        <f t="shared" si="7"/>
        <v>119.13225017336663</v>
      </c>
      <c r="E34" s="1">
        <f t="shared" si="8"/>
        <v>0.99879147253187961</v>
      </c>
      <c r="F34" s="1">
        <f t="shared" si="9"/>
        <v>1.1928602922222657E-3</v>
      </c>
      <c r="G34" s="1">
        <f t="shared" si="0"/>
        <v>0.98703614414121688</v>
      </c>
      <c r="H34" s="1">
        <f t="shared" si="1"/>
        <v>0.29530277169776209</v>
      </c>
      <c r="I34" s="1">
        <f>SUMPRODUCT(F34:$F$109, H34:$H$109)/(1+$G$1)*(1+$G$1)^B34/G34</f>
        <v>0.1893078603007286</v>
      </c>
      <c r="J34" s="1">
        <f t="shared" si="10"/>
        <v>17.024534933684702</v>
      </c>
      <c r="L34">
        <f t="shared" si="16"/>
        <v>13620.646370446058</v>
      </c>
      <c r="M34">
        <f t="shared" si="11"/>
        <v>328.32736495400002</v>
      </c>
      <c r="N34">
        <f t="shared" si="12"/>
        <v>16.416368247700003</v>
      </c>
      <c r="O34">
        <f t="shared" si="2"/>
        <v>120.85274681203582</v>
      </c>
      <c r="P34">
        <f t="shared" si="3"/>
        <v>14525.887422647036</v>
      </c>
      <c r="R34">
        <f t="shared" si="13"/>
        <v>13620.646370446042</v>
      </c>
      <c r="Y34">
        <f t="shared" si="4"/>
        <v>0</v>
      </c>
      <c r="AA34">
        <f t="shared" si="5"/>
        <v>0</v>
      </c>
      <c r="AB34">
        <f t="shared" si="6"/>
        <v>0</v>
      </c>
      <c r="AC34">
        <f t="shared" si="17"/>
        <v>0</v>
      </c>
      <c r="AD34">
        <f t="shared" si="18"/>
        <v>0</v>
      </c>
    </row>
    <row r="35" spans="1:30" x14ac:dyDescent="0.55000000000000004">
      <c r="A35" s="1">
        <v>51</v>
      </c>
      <c r="B35" s="1">
        <v>26</v>
      </c>
      <c r="C35" s="1">
        <v>98457.237187796374</v>
      </c>
      <c r="D35" s="1">
        <f t="shared" si="7"/>
        <v>131.05049524744391</v>
      </c>
      <c r="E35" s="1">
        <f t="shared" si="8"/>
        <v>0.99866896026142316</v>
      </c>
      <c r="F35" s="1">
        <f t="shared" si="9"/>
        <v>1.3121965868121142E-3</v>
      </c>
      <c r="G35" s="1">
        <f t="shared" si="0"/>
        <v>0.98584328384899467</v>
      </c>
      <c r="H35" s="1">
        <f t="shared" si="1"/>
        <v>0.28124073495024959</v>
      </c>
      <c r="I35" s="1">
        <f>SUMPRODUCT(F35:$F$109, H35:$H$109)/(1+$G$1)*(1+$G$1)^B35/G35</f>
        <v>0.19780377714562314</v>
      </c>
      <c r="J35" s="1">
        <f t="shared" si="10"/>
        <v>16.846120679941915</v>
      </c>
      <c r="L35">
        <f t="shared" si="16"/>
        <v>14525.887422647036</v>
      </c>
      <c r="M35">
        <f t="shared" si="11"/>
        <v>328.32736495400002</v>
      </c>
      <c r="N35">
        <f t="shared" si="12"/>
        <v>16.416368247700003</v>
      </c>
      <c r="O35">
        <f t="shared" si="2"/>
        <v>133.10397385768553</v>
      </c>
      <c r="P35">
        <f t="shared" si="3"/>
        <v>15467.171786754885</v>
      </c>
      <c r="R35">
        <f t="shared" si="13"/>
        <v>14525.887422647018</v>
      </c>
      <c r="Y35">
        <f t="shared" si="4"/>
        <v>0</v>
      </c>
      <c r="AA35">
        <f t="shared" si="5"/>
        <v>0</v>
      </c>
      <c r="AB35">
        <f t="shared" si="6"/>
        <v>0</v>
      </c>
      <c r="AC35">
        <f t="shared" si="17"/>
        <v>0</v>
      </c>
      <c r="AD35">
        <f t="shared" si="18"/>
        <v>0</v>
      </c>
    </row>
    <row r="36" spans="1:30" x14ac:dyDescent="0.55000000000000004">
      <c r="A36" s="1">
        <v>52</v>
      </c>
      <c r="B36" s="1">
        <v>27</v>
      </c>
      <c r="C36" s="1">
        <v>98326.18669254893</v>
      </c>
      <c r="D36" s="1">
        <f t="shared" si="7"/>
        <v>144.41418681939831</v>
      </c>
      <c r="E36" s="1">
        <f t="shared" si="8"/>
        <v>0.99853127440738687</v>
      </c>
      <c r="F36" s="1">
        <f t="shared" si="9"/>
        <v>1.4460060045851494E-3</v>
      </c>
      <c r="G36" s="1">
        <f t="shared" si="0"/>
        <v>0.98453108726218252</v>
      </c>
      <c r="H36" s="1">
        <f t="shared" si="1"/>
        <v>0.2678483190002377</v>
      </c>
      <c r="I36" s="1">
        <f>SUMPRODUCT(F36:$F$109, H36:$H$109)/(1+$G$1)*(1+$G$1)^B36/G36</f>
        <v>0.20663796961338177</v>
      </c>
      <c r="J36" s="1">
        <f t="shared" si="10"/>
        <v>16.660602638118984</v>
      </c>
      <c r="L36">
        <f t="shared" si="16"/>
        <v>15467.171786754885</v>
      </c>
      <c r="M36">
        <f t="shared" si="11"/>
        <v>328.32736495400002</v>
      </c>
      <c r="N36">
        <f t="shared" si="12"/>
        <v>16.416368247700003</v>
      </c>
      <c r="O36">
        <f t="shared" si="2"/>
        <v>146.87255926130806</v>
      </c>
      <c r="P36">
        <f t="shared" si="3"/>
        <v>16445.318022831736</v>
      </c>
      <c r="R36">
        <f t="shared" si="13"/>
        <v>15467.171786754872</v>
      </c>
      <c r="Y36">
        <f t="shared" si="4"/>
        <v>0</v>
      </c>
      <c r="AA36">
        <f t="shared" si="5"/>
        <v>0</v>
      </c>
      <c r="AB36">
        <f t="shared" si="6"/>
        <v>0</v>
      </c>
      <c r="AC36">
        <f t="shared" si="17"/>
        <v>0</v>
      </c>
      <c r="AD36">
        <f t="shared" si="18"/>
        <v>0</v>
      </c>
    </row>
    <row r="37" spans="1:30" x14ac:dyDescent="0.55000000000000004">
      <c r="A37" s="1">
        <v>53</v>
      </c>
      <c r="B37" s="1">
        <v>28</v>
      </c>
      <c r="C37" s="1">
        <v>98181.772505729532</v>
      </c>
      <c r="D37" s="1">
        <f t="shared" si="7"/>
        <v>159.39436038918211</v>
      </c>
      <c r="E37" s="1">
        <f t="shared" si="8"/>
        <v>0.99837653816669603</v>
      </c>
      <c r="F37" s="1">
        <f t="shared" si="9"/>
        <v>1.5960011083122126E-3</v>
      </c>
      <c r="G37" s="1">
        <f t="shared" si="0"/>
        <v>0.98308508125759742</v>
      </c>
      <c r="H37" s="1">
        <f t="shared" si="1"/>
        <v>0.25509363714308358</v>
      </c>
      <c r="I37" s="1">
        <f>SUMPRODUCT(F37:$F$109, H37:$H$109)/(1+$G$1)*(1+$G$1)^B37/G37</f>
        <v>0.21581812009777498</v>
      </c>
      <c r="J37" s="1">
        <f t="shared" si="10"/>
        <v>16.467819477946726</v>
      </c>
      <c r="L37">
        <f t="shared" si="16"/>
        <v>16445.318022831736</v>
      </c>
      <c r="M37">
        <f t="shared" si="11"/>
        <v>328.32736495400002</v>
      </c>
      <c r="N37">
        <f t="shared" si="12"/>
        <v>16.416368247700003</v>
      </c>
      <c r="O37">
        <f t="shared" si="2"/>
        <v>162.3461833303941</v>
      </c>
      <c r="P37">
        <f t="shared" si="3"/>
        <v>17461.091703132399</v>
      </c>
      <c r="R37">
        <f t="shared" si="13"/>
        <v>16445.318022831714</v>
      </c>
      <c r="Y37">
        <f t="shared" si="4"/>
        <v>0</v>
      </c>
      <c r="AA37">
        <f t="shared" si="5"/>
        <v>0</v>
      </c>
      <c r="AB37">
        <f t="shared" si="6"/>
        <v>0</v>
      </c>
      <c r="AC37">
        <f t="shared" si="17"/>
        <v>0</v>
      </c>
      <c r="AD37">
        <f t="shared" si="18"/>
        <v>0</v>
      </c>
    </row>
    <row r="38" spans="1:30" x14ac:dyDescent="0.55000000000000004">
      <c r="A38" s="1">
        <v>54</v>
      </c>
      <c r="B38" s="1">
        <v>29</v>
      </c>
      <c r="C38" s="1">
        <v>98022.37814534035</v>
      </c>
      <c r="D38" s="1">
        <f t="shared" si="7"/>
        <v>176.18118253517605</v>
      </c>
      <c r="E38" s="1">
        <f t="shared" si="8"/>
        <v>0.99820264325484998</v>
      </c>
      <c r="F38" s="1">
        <f t="shared" si="9"/>
        <v>1.764086018497433E-3</v>
      </c>
      <c r="G38" s="1">
        <f t="shared" si="0"/>
        <v>0.98148908014928515</v>
      </c>
      <c r="H38" s="1">
        <f t="shared" si="1"/>
        <v>0.24294632108865097</v>
      </c>
      <c r="I38" s="1">
        <f>SUMPRODUCT(F38:$F$109, H38:$H$109)/(1+$G$1)*(1+$G$1)^B38/G38</f>
        <v>0.22535141368856429</v>
      </c>
      <c r="J38" s="1">
        <f t="shared" si="10"/>
        <v>16.267620312540153</v>
      </c>
      <c r="L38">
        <f t="shared" si="16"/>
        <v>17461.091703132399</v>
      </c>
      <c r="M38">
        <f t="shared" si="11"/>
        <v>328.32736495400002</v>
      </c>
      <c r="N38">
        <f t="shared" si="12"/>
        <v>16.416368247700003</v>
      </c>
      <c r="O38">
        <f t="shared" si="2"/>
        <v>179.73567451500472</v>
      </c>
      <c r="P38">
        <f t="shared" si="3"/>
        <v>18515.195571964668</v>
      </c>
      <c r="R38">
        <f t="shared" si="13"/>
        <v>17461.091703132377</v>
      </c>
      <c r="Y38">
        <f t="shared" si="4"/>
        <v>0</v>
      </c>
      <c r="AA38">
        <f t="shared" si="5"/>
        <v>0</v>
      </c>
      <c r="AB38">
        <f t="shared" si="6"/>
        <v>0</v>
      </c>
      <c r="AC38">
        <f t="shared" si="17"/>
        <v>0</v>
      </c>
      <c r="AD38">
        <f t="shared" si="18"/>
        <v>0</v>
      </c>
    </row>
    <row r="39" spans="1:30" x14ac:dyDescent="0.55000000000000004">
      <c r="A39" s="1">
        <v>55</v>
      </c>
      <c r="B39" s="1">
        <v>30</v>
      </c>
      <c r="C39" s="1">
        <v>97846.196962805174</v>
      </c>
      <c r="D39" s="1">
        <f t="shared" si="7"/>
        <v>194.98579479349428</v>
      </c>
      <c r="E39" s="1">
        <f t="shared" si="8"/>
        <v>0.99800722152882837</v>
      </c>
      <c r="F39" s="1">
        <f t="shared" si="9"/>
        <v>1.9523748759725573E-3</v>
      </c>
      <c r="G39" s="1">
        <f t="shared" si="0"/>
        <v>0.97972499413078773</v>
      </c>
      <c r="H39" s="1">
        <f t="shared" si="1"/>
        <v>0.23137744865585813</v>
      </c>
      <c r="I39" s="1">
        <f>SUMPRODUCT(F39:$F$109, H39:$H$109)/(1+$G$1)*(1+$G$1)^B39/G39</f>
        <v>0.23524444581929474</v>
      </c>
      <c r="J39" s="1">
        <f t="shared" si="10"/>
        <v>16.059866637794812</v>
      </c>
      <c r="L39">
        <f t="shared" si="16"/>
        <v>18515.195571964668</v>
      </c>
      <c r="M39">
        <f t="shared" si="11"/>
        <v>328.32736495400002</v>
      </c>
      <c r="N39">
        <f t="shared" si="12"/>
        <v>16.416368247700003</v>
      </c>
      <c r="O39">
        <f t="shared" si="2"/>
        <v>199.27784711716012</v>
      </c>
      <c r="P39">
        <f t="shared" si="3"/>
        <v>19608.258966312584</v>
      </c>
      <c r="R39">
        <f t="shared" si="13"/>
        <v>18515.195571964639</v>
      </c>
      <c r="Y39">
        <f t="shared" si="4"/>
        <v>0</v>
      </c>
      <c r="AA39">
        <f t="shared" si="5"/>
        <v>0</v>
      </c>
      <c r="AB39">
        <f t="shared" si="6"/>
        <v>0</v>
      </c>
      <c r="AC39">
        <f t="shared" si="17"/>
        <v>0</v>
      </c>
      <c r="AD39">
        <f t="shared" si="18"/>
        <v>0</v>
      </c>
    </row>
    <row r="40" spans="1:30" x14ac:dyDescent="0.55000000000000004">
      <c r="A40" s="1">
        <v>56</v>
      </c>
      <c r="B40" s="1">
        <v>31</v>
      </c>
      <c r="C40" s="1">
        <v>97651.21116801168</v>
      </c>
      <c r="D40" s="1">
        <f t="shared" si="7"/>
        <v>216.04225283600681</v>
      </c>
      <c r="E40" s="1">
        <f t="shared" si="8"/>
        <v>0.99778761317702147</v>
      </c>
      <c r="F40" s="1">
        <f t="shared" si="9"/>
        <v>2.1632112587085953E-3</v>
      </c>
      <c r="G40" s="1">
        <f t="shared" si="0"/>
        <v>0.97777261925481518</v>
      </c>
      <c r="H40" s="1">
        <f t="shared" si="1"/>
        <v>0.220359474910341</v>
      </c>
      <c r="I40" s="1">
        <f>SUMPRODUCT(F40:$F$109, H40:$H$109)/(1+$G$1)*(1+$G$1)^B40/G40</f>
        <v>0.24550312297716226</v>
      </c>
      <c r="J40" s="1">
        <f t="shared" si="10"/>
        <v>15.844434417479594</v>
      </c>
      <c r="L40">
        <f t="shared" si="16"/>
        <v>19608.258966312584</v>
      </c>
      <c r="M40">
        <f t="shared" si="11"/>
        <v>328.32736495400002</v>
      </c>
      <c r="N40">
        <f t="shared" si="12"/>
        <v>16.416368247700003</v>
      </c>
      <c r="O40">
        <f t="shared" si="2"/>
        <v>221.238682297857</v>
      </c>
      <c r="P40">
        <f t="shared" si="3"/>
        <v>20740.826510140687</v>
      </c>
      <c r="R40">
        <f t="shared" si="13"/>
        <v>19608.258966312562</v>
      </c>
      <c r="Y40">
        <f t="shared" si="4"/>
        <v>0</v>
      </c>
      <c r="AA40">
        <f t="shared" si="5"/>
        <v>0</v>
      </c>
      <c r="AB40">
        <f t="shared" si="6"/>
        <v>0</v>
      </c>
      <c r="AC40">
        <f t="shared" si="17"/>
        <v>0</v>
      </c>
      <c r="AD40">
        <f t="shared" si="18"/>
        <v>0</v>
      </c>
    </row>
    <row r="41" spans="1:30" x14ac:dyDescent="0.55000000000000004">
      <c r="A41" s="1">
        <v>57</v>
      </c>
      <c r="B41" s="1">
        <v>32</v>
      </c>
      <c r="C41" s="1">
        <v>97435.168915175673</v>
      </c>
      <c r="D41" s="1">
        <f t="shared" si="7"/>
        <v>239.6095397934987</v>
      </c>
      <c r="E41" s="1">
        <f t="shared" si="8"/>
        <v>0.99754083107299685</v>
      </c>
      <c r="F41" s="1">
        <f t="shared" si="9"/>
        <v>2.3991883410359183E-3</v>
      </c>
      <c r="G41" s="1">
        <f t="shared" ref="G41:G72" si="19">C41/$C$9</f>
        <v>0.97560940799610651</v>
      </c>
      <c r="H41" s="1">
        <f t="shared" ref="H41:H72" si="20">(1+$G$1)^-(B41)</f>
        <v>0.20986616658127716</v>
      </c>
      <c r="I41" s="1">
        <f>SUMPRODUCT(F41:$F$109, H41:$H$109)/(1+$G$1)*(1+$G$1)^B41/G41</f>
        <v>0.25613255659619105</v>
      </c>
      <c r="J41" s="1">
        <f t="shared" si="10"/>
        <v>15.621216311479989</v>
      </c>
      <c r="L41">
        <f t="shared" si="16"/>
        <v>20740.826510140687</v>
      </c>
      <c r="M41">
        <f t="shared" si="11"/>
        <v>328.32736495400002</v>
      </c>
      <c r="N41">
        <f t="shared" si="12"/>
        <v>16.416368247700003</v>
      </c>
      <c r="O41">
        <f t="shared" ref="O41:O72" si="21">$G$2*D41/C41</f>
        <v>245.91689270031034</v>
      </c>
      <c r="P41">
        <f t="shared" ref="P41:P72" si="22">((L41+M41-N41)*(1+$G$1)-O41)/E41</f>
        <v>21913.346109327744</v>
      </c>
      <c r="R41">
        <f t="shared" si="13"/>
        <v>20740.826510140672</v>
      </c>
      <c r="Y41">
        <f t="shared" ref="Y41:Y72" si="23">(L41+M41-U41*$G$4)*T41*(1+V41)-$G$2*W41-P41*(T41-W41)</f>
        <v>0</v>
      </c>
      <c r="AA41">
        <f t="shared" ref="AA41:AA72" si="24">($G$2-P41)*((1-E41)*T41-W41)</f>
        <v>0</v>
      </c>
      <c r="AB41">
        <f t="shared" ref="AB41:AB72" si="25">(L41+$G$4*(1-$G$3))*T41*(V41-$G$1)</f>
        <v>0</v>
      </c>
      <c r="AC41">
        <f t="shared" si="17"/>
        <v>0</v>
      </c>
      <c r="AD41">
        <f t="shared" si="18"/>
        <v>0</v>
      </c>
    </row>
    <row r="42" spans="1:30" x14ac:dyDescent="0.55000000000000004">
      <c r="A42" s="1">
        <v>58</v>
      </c>
      <c r="B42" s="1">
        <v>33</v>
      </c>
      <c r="C42" s="1">
        <v>97195.559375382174</v>
      </c>
      <c r="D42" s="1">
        <f t="shared" si="7"/>
        <v>265.97362211173458</v>
      </c>
      <c r="E42" s="1">
        <f t="shared" si="8"/>
        <v>0.99726352084579806</v>
      </c>
      <c r="F42" s="1">
        <f t="shared" si="9"/>
        <v>2.6631694787424354E-3</v>
      </c>
      <c r="G42" s="1">
        <f t="shared" si="19"/>
        <v>0.9732102196550706</v>
      </c>
      <c r="H42" s="1">
        <f t="shared" si="20"/>
        <v>0.19987253960121634</v>
      </c>
      <c r="I42" s="1">
        <f>SUMPRODUCT(F42:$F$109, H42:$H$109)/(1+$G$1)*(1+$G$1)^B42/G42</f>
        <v>0.26713695038664276</v>
      </c>
      <c r="J42" s="1">
        <f t="shared" si="10"/>
        <v>15.390124041880503</v>
      </c>
      <c r="L42">
        <f t="shared" si="16"/>
        <v>21913.346109327744</v>
      </c>
      <c r="M42">
        <f t="shared" si="11"/>
        <v>328.32736495400002</v>
      </c>
      <c r="N42">
        <f t="shared" si="12"/>
        <v>16.416368247700003</v>
      </c>
      <c r="O42">
        <f t="shared" si="21"/>
        <v>273.6479154201985</v>
      </c>
      <c r="P42">
        <f t="shared" si="22"/>
        <v>23126.156290521372</v>
      </c>
      <c r="R42">
        <f t="shared" si="13"/>
        <v>21913.346109327736</v>
      </c>
      <c r="Y42">
        <f t="shared" si="23"/>
        <v>0</v>
      </c>
      <c r="AA42">
        <f t="shared" si="24"/>
        <v>0</v>
      </c>
      <c r="AB42">
        <f t="shared" si="25"/>
        <v>0</v>
      </c>
      <c r="AC42">
        <f t="shared" si="17"/>
        <v>0</v>
      </c>
      <c r="AD42">
        <f t="shared" si="18"/>
        <v>0</v>
      </c>
    </row>
    <row r="43" spans="1:30" x14ac:dyDescent="0.55000000000000004">
      <c r="A43" s="1">
        <v>59</v>
      </c>
      <c r="B43" s="1">
        <v>34</v>
      </c>
      <c r="C43" s="1">
        <v>96929.585753270439</v>
      </c>
      <c r="D43" s="1">
        <f t="shared" si="7"/>
        <v>295.44950284526567</v>
      </c>
      <c r="E43" s="1">
        <f t="shared" si="8"/>
        <v>0.99695191617142243</v>
      </c>
      <c r="F43" s="1">
        <f t="shared" si="9"/>
        <v>2.9583087685161216E-3</v>
      </c>
      <c r="G43" s="1">
        <f t="shared" si="19"/>
        <v>0.97054705017632825</v>
      </c>
      <c r="H43" s="1">
        <f t="shared" si="20"/>
        <v>0.19035479962020604</v>
      </c>
      <c r="I43" s="1">
        <f>SUMPRODUCT(F43:$F$109, H43:$H$109)/(1+$G$1)*(1+$G$1)^B43/G43</f>
        <v>0.27851948150695571</v>
      </c>
      <c r="J43" s="1">
        <f t="shared" si="10"/>
        <v>15.151090888353931</v>
      </c>
      <c r="L43">
        <f t="shared" si="16"/>
        <v>23126.156290521372</v>
      </c>
      <c r="M43">
        <f t="shared" si="11"/>
        <v>328.32736495400002</v>
      </c>
      <c r="N43">
        <f t="shared" si="12"/>
        <v>16.416368247700003</v>
      </c>
      <c r="O43">
        <f t="shared" si="21"/>
        <v>304.80838285775621</v>
      </c>
      <c r="P43">
        <f t="shared" si="22"/>
        <v>24379.472945967147</v>
      </c>
      <c r="R43">
        <f t="shared" si="13"/>
        <v>23126.156290521358</v>
      </c>
      <c r="Y43">
        <f t="shared" si="23"/>
        <v>0</v>
      </c>
      <c r="AA43">
        <f t="shared" si="24"/>
        <v>0</v>
      </c>
      <c r="AB43">
        <f t="shared" si="25"/>
        <v>0</v>
      </c>
      <c r="AC43">
        <f t="shared" si="17"/>
        <v>0</v>
      </c>
      <c r="AD43">
        <f t="shared" si="18"/>
        <v>0</v>
      </c>
    </row>
    <row r="44" spans="1:30" x14ac:dyDescent="0.55000000000000004">
      <c r="A44" s="1">
        <v>60</v>
      </c>
      <c r="B44" s="1">
        <v>35</v>
      </c>
      <c r="C44" s="1">
        <v>96634.136250425174</v>
      </c>
      <c r="D44" s="1">
        <f t="shared" si="7"/>
        <v>328.38321009490755</v>
      </c>
      <c r="E44" s="1">
        <f t="shared" si="8"/>
        <v>0.99660178873805105</v>
      </c>
      <c r="F44" s="1">
        <f t="shared" si="9"/>
        <v>3.2880709579870718E-3</v>
      </c>
      <c r="G44" s="1">
        <f t="shared" si="19"/>
        <v>0.96758874140781204</v>
      </c>
      <c r="H44" s="1">
        <f t="shared" si="20"/>
        <v>0.18129028535257716</v>
      </c>
      <c r="I44" s="1">
        <f>SUMPRODUCT(F44:$F$109, H44:$H$109)/(1+$G$1)*(1+$G$1)^B44/G44</f>
        <v>0.29028217616060548</v>
      </c>
      <c r="J44" s="1">
        <f t="shared" si="10"/>
        <v>14.904074300627286</v>
      </c>
      <c r="L44">
        <f t="shared" si="16"/>
        <v>24379.472945967147</v>
      </c>
      <c r="M44">
        <f t="shared" si="11"/>
        <v>328.32736495400002</v>
      </c>
      <c r="N44">
        <f t="shared" si="12"/>
        <v>16.416368247700003</v>
      </c>
      <c r="O44">
        <f t="shared" si="21"/>
        <v>339.82112619489857</v>
      </c>
      <c r="P44">
        <f t="shared" si="22"/>
        <v>25673.375567598276</v>
      </c>
      <c r="R44">
        <f t="shared" si="13"/>
        <v>24379.47294596714</v>
      </c>
      <c r="Y44">
        <f t="shared" si="23"/>
        <v>0</v>
      </c>
      <c r="AA44">
        <f t="shared" si="24"/>
        <v>0</v>
      </c>
      <c r="AB44">
        <f t="shared" si="25"/>
        <v>0</v>
      </c>
      <c r="AC44">
        <f t="shared" si="17"/>
        <v>0</v>
      </c>
      <c r="AD44">
        <f t="shared" si="18"/>
        <v>0</v>
      </c>
    </row>
    <row r="45" spans="1:30" x14ac:dyDescent="0.55000000000000004">
      <c r="A45" s="1">
        <v>61</v>
      </c>
      <c r="B45" s="1">
        <v>36</v>
      </c>
      <c r="C45" s="1">
        <v>96305.753040330266</v>
      </c>
      <c r="D45" s="1">
        <f t="shared" si="7"/>
        <v>365.15363656452973</v>
      </c>
      <c r="E45" s="1">
        <f t="shared" si="8"/>
        <v>0.99620839228149105</v>
      </c>
      <c r="F45" s="1">
        <f t="shared" si="9"/>
        <v>3.6562498650408791E-3</v>
      </c>
      <c r="G45" s="1">
        <f t="shared" si="19"/>
        <v>0.96430067044982504</v>
      </c>
      <c r="H45" s="1">
        <f t="shared" si="20"/>
        <v>0.17265741462150208</v>
      </c>
      <c r="I45" s="1">
        <f>SUMPRODUCT(F45:$F$109, H45:$H$109)/(1+$G$1)*(1+$G$1)^B45/G45</f>
        <v>0.3024257803995441</v>
      </c>
      <c r="J45" s="1">
        <f t="shared" si="10"/>
        <v>14.649058611609576</v>
      </c>
      <c r="L45">
        <f t="shared" si="16"/>
        <v>25673.375567598276</v>
      </c>
      <c r="M45">
        <f t="shared" si="11"/>
        <v>328.32736495400002</v>
      </c>
      <c r="N45">
        <f t="shared" si="12"/>
        <v>16.416368247700003</v>
      </c>
      <c r="O45">
        <f t="shared" si="21"/>
        <v>379.16077185089165</v>
      </c>
      <c r="P45">
        <f t="shared" si="22"/>
        <v>27007.793077360926</v>
      </c>
      <c r="R45">
        <f t="shared" si="13"/>
        <v>25673.375567598261</v>
      </c>
      <c r="Y45">
        <f t="shared" si="23"/>
        <v>0</v>
      </c>
      <c r="AA45">
        <f t="shared" si="24"/>
        <v>0</v>
      </c>
      <c r="AB45">
        <f t="shared" si="25"/>
        <v>0</v>
      </c>
      <c r="AC45">
        <f t="shared" si="17"/>
        <v>0</v>
      </c>
      <c r="AD45">
        <f t="shared" si="18"/>
        <v>0</v>
      </c>
    </row>
    <row r="46" spans="1:30" x14ac:dyDescent="0.55000000000000004">
      <c r="A46" s="1">
        <v>62</v>
      </c>
      <c r="B46" s="1">
        <v>37</v>
      </c>
      <c r="C46" s="1">
        <v>95940.599403765736</v>
      </c>
      <c r="D46" s="1">
        <f t="shared" si="7"/>
        <v>406.17411901832384</v>
      </c>
      <c r="E46" s="1">
        <f t="shared" si="8"/>
        <v>0.99576640002728212</v>
      </c>
      <c r="F46" s="1">
        <f t="shared" si="9"/>
        <v>4.0669841927793672E-3</v>
      </c>
      <c r="G46" s="1">
        <f t="shared" si="19"/>
        <v>0.96064442058478416</v>
      </c>
      <c r="H46" s="1">
        <f t="shared" si="20"/>
        <v>0.1644356329728591</v>
      </c>
      <c r="I46" s="1">
        <f>SUMPRODUCT(F46:$F$109, H46:$H$109)/(1+$G$1)*(1+$G$1)^B46/G46</f>
        <v>0.31494962713821112</v>
      </c>
      <c r="J46" s="1">
        <f t="shared" si="10"/>
        <v>14.386057830097569</v>
      </c>
      <c r="L46">
        <f t="shared" si="16"/>
        <v>27007.793077360926</v>
      </c>
      <c r="M46">
        <f t="shared" si="11"/>
        <v>328.32736495400002</v>
      </c>
      <c r="N46">
        <f t="shared" si="12"/>
        <v>16.416368247700003</v>
      </c>
      <c r="O46">
        <f t="shared" si="21"/>
        <v>423.35999727179239</v>
      </c>
      <c r="P46">
        <f t="shared" si="22"/>
        <v>28382.489386792386</v>
      </c>
      <c r="R46">
        <f t="shared" si="13"/>
        <v>27007.793077360908</v>
      </c>
      <c r="Y46">
        <f t="shared" si="23"/>
        <v>0</v>
      </c>
      <c r="AA46">
        <f t="shared" si="24"/>
        <v>0</v>
      </c>
      <c r="AB46">
        <f t="shared" si="25"/>
        <v>0</v>
      </c>
      <c r="AC46">
        <f t="shared" si="17"/>
        <v>0</v>
      </c>
      <c r="AD46">
        <f t="shared" si="18"/>
        <v>0</v>
      </c>
    </row>
    <row r="47" spans="1:30" x14ac:dyDescent="0.55000000000000004">
      <c r="A47" s="1">
        <v>63</v>
      </c>
      <c r="B47" s="1">
        <v>38</v>
      </c>
      <c r="C47" s="1">
        <v>95534.425284747413</v>
      </c>
      <c r="D47" s="1">
        <f t="shared" si="7"/>
        <v>451.89361270901281</v>
      </c>
      <c r="E47" s="1">
        <f t="shared" si="8"/>
        <v>0.99526983481229814</v>
      </c>
      <c r="F47" s="1">
        <f t="shared" si="9"/>
        <v>4.5247692889625133E-3</v>
      </c>
      <c r="G47" s="1">
        <f t="shared" si="19"/>
        <v>0.95657743639200477</v>
      </c>
      <c r="H47" s="1">
        <f t="shared" si="20"/>
        <v>0.15660536473605632</v>
      </c>
      <c r="I47" s="1">
        <f>SUMPRODUCT(F47:$F$109, H47:$H$109)/(1+$G$1)*(1+$G$1)^B47/G47</f>
        <v>0.32785150062651169</v>
      </c>
      <c r="J47" s="1">
        <f t="shared" si="10"/>
        <v>14.115118486843254</v>
      </c>
      <c r="L47">
        <f t="shared" si="16"/>
        <v>28382.489386792386</v>
      </c>
      <c r="M47">
        <f t="shared" si="11"/>
        <v>328.32736495400002</v>
      </c>
      <c r="N47">
        <f t="shared" si="12"/>
        <v>16.416368247700003</v>
      </c>
      <c r="O47">
        <f t="shared" si="21"/>
        <v>473.01651877018202</v>
      </c>
      <c r="P47">
        <f t="shared" si="22"/>
        <v>29797.048847056034</v>
      </c>
      <c r="R47">
        <f t="shared" si="13"/>
        <v>28382.489386792367</v>
      </c>
      <c r="Y47">
        <f t="shared" si="23"/>
        <v>0</v>
      </c>
      <c r="AA47">
        <f t="shared" si="24"/>
        <v>0</v>
      </c>
      <c r="AB47">
        <f t="shared" si="25"/>
        <v>0</v>
      </c>
      <c r="AC47">
        <f t="shared" si="17"/>
        <v>0</v>
      </c>
      <c r="AD47">
        <f t="shared" si="18"/>
        <v>0</v>
      </c>
    </row>
    <row r="48" spans="1:30" x14ac:dyDescent="0.55000000000000004">
      <c r="A48" s="1">
        <v>64</v>
      </c>
      <c r="B48" s="1">
        <v>39</v>
      </c>
      <c r="C48" s="1">
        <v>95082.5316720384</v>
      </c>
      <c r="D48" s="1">
        <f t="shared" si="7"/>
        <v>502.79727447853656</v>
      </c>
      <c r="E48" s="1">
        <f t="shared" si="8"/>
        <v>0.99471199109198316</v>
      </c>
      <c r="F48" s="1">
        <f t="shared" si="9"/>
        <v>5.0344629845421205E-3</v>
      </c>
      <c r="G48" s="1">
        <f t="shared" si="19"/>
        <v>0.95205266710304226</v>
      </c>
      <c r="H48" s="1">
        <f t="shared" si="20"/>
        <v>0.14914796641529171</v>
      </c>
      <c r="I48" s="1">
        <f>SUMPRODUCT(F48:$F$109, H48:$H$109)/(1+$G$1)*(1+$G$1)^B48/G48</f>
        <v>0.3411274998947052</v>
      </c>
      <c r="J48" s="1">
        <f t="shared" si="10"/>
        <v>13.836322502211193</v>
      </c>
      <c r="L48">
        <f t="shared" si="16"/>
        <v>29797.048847056034</v>
      </c>
      <c r="M48">
        <f t="shared" si="11"/>
        <v>328.32736495400002</v>
      </c>
      <c r="N48">
        <f t="shared" si="12"/>
        <v>16.416368247700003</v>
      </c>
      <c r="O48">
        <f t="shared" si="21"/>
        <v>528.80089080168841</v>
      </c>
      <c r="P48">
        <f t="shared" si="22"/>
        <v>31250.861780627925</v>
      </c>
      <c r="R48">
        <f t="shared" si="13"/>
        <v>29797.048847056016</v>
      </c>
      <c r="Y48">
        <f t="shared" si="23"/>
        <v>0</v>
      </c>
      <c r="AA48">
        <f t="shared" si="24"/>
        <v>0</v>
      </c>
      <c r="AB48">
        <f t="shared" si="25"/>
        <v>0</v>
      </c>
      <c r="AC48">
        <f t="shared" si="17"/>
        <v>0</v>
      </c>
      <c r="AD48">
        <f t="shared" si="18"/>
        <v>0</v>
      </c>
    </row>
    <row r="49" spans="1:30" x14ac:dyDescent="0.55000000000000004">
      <c r="A49" s="1">
        <v>65</v>
      </c>
      <c r="B49" s="1">
        <v>40</v>
      </c>
      <c r="C49" s="1">
        <v>94579.734397559863</v>
      </c>
      <c r="D49" s="1">
        <f t="shared" si="7"/>
        <v>559.40621800925874</v>
      </c>
      <c r="E49" s="1">
        <f t="shared" si="8"/>
        <v>0.99408534797044545</v>
      </c>
      <c r="F49" s="1">
        <f t="shared" si="9"/>
        <v>5.6012831430146022E-3</v>
      </c>
      <c r="G49" s="1">
        <f t="shared" si="19"/>
        <v>0.94701820411850013</v>
      </c>
      <c r="H49" s="1">
        <f t="shared" si="20"/>
        <v>0.14204568230027784</v>
      </c>
      <c r="I49" s="1">
        <f>SUMPRODUCT(F49:$F$109, H49:$H$109)/(1+$G$1)*(1+$G$1)^B49/G49</f>
        <v>0.35477190296461453</v>
      </c>
      <c r="J49" s="1">
        <f t="shared" si="10"/>
        <v>13.549790037743094</v>
      </c>
      <c r="L49">
        <f t="shared" si="16"/>
        <v>31250.861780627925</v>
      </c>
      <c r="M49">
        <f t="shared" si="11"/>
        <v>328.32736495400002</v>
      </c>
      <c r="N49">
        <f t="shared" si="12"/>
        <v>16.416368247700003</v>
      </c>
      <c r="O49">
        <f t="shared" si="21"/>
        <v>591.46520295545611</v>
      </c>
      <c r="P49">
        <f t="shared" si="22"/>
        <v>32743.110317136659</v>
      </c>
      <c r="R49">
        <f t="shared" si="13"/>
        <v>31250.861780627907</v>
      </c>
      <c r="Y49">
        <f t="shared" si="23"/>
        <v>0</v>
      </c>
      <c r="AA49">
        <f t="shared" si="24"/>
        <v>0</v>
      </c>
      <c r="AB49">
        <f t="shared" si="25"/>
        <v>0</v>
      </c>
      <c r="AC49">
        <f t="shared" si="17"/>
        <v>0</v>
      </c>
      <c r="AD49">
        <f t="shared" si="18"/>
        <v>0</v>
      </c>
    </row>
    <row r="50" spans="1:30" x14ac:dyDescent="0.55000000000000004">
      <c r="A50" s="1">
        <v>66</v>
      </c>
      <c r="B50" s="1">
        <v>41</v>
      </c>
      <c r="C50" s="1">
        <v>94020.328179550605</v>
      </c>
      <c r="D50" s="1">
        <f t="shared" si="7"/>
        <v>622.27614446799271</v>
      </c>
      <c r="E50" s="1">
        <f t="shared" si="8"/>
        <v>0.99338147232075569</v>
      </c>
      <c r="F50" s="1">
        <f t="shared" si="9"/>
        <v>6.2307939491852366E-3</v>
      </c>
      <c r="G50" s="1">
        <f t="shared" si="19"/>
        <v>0.94141692097548557</v>
      </c>
      <c r="H50" s="1">
        <f t="shared" si="20"/>
        <v>0.13528160219074079</v>
      </c>
      <c r="I50" s="1">
        <f>SUMPRODUCT(F50:$F$109, H50:$H$109)/(1+$G$1)*(1+$G$1)^B50/G50</f>
        <v>0.36877703391539152</v>
      </c>
      <c r="J50" s="1">
        <f t="shared" si="10"/>
        <v>13.255682287776779</v>
      </c>
      <c r="L50">
        <f t="shared" si="16"/>
        <v>32743.110317136659</v>
      </c>
      <c r="M50">
        <f t="shared" si="11"/>
        <v>328.32736495400002</v>
      </c>
      <c r="N50">
        <f t="shared" si="12"/>
        <v>16.416368247700003</v>
      </c>
      <c r="O50">
        <f t="shared" si="21"/>
        <v>661.85276792443449</v>
      </c>
      <c r="P50">
        <f t="shared" si="22"/>
        <v>34272.754787817801</v>
      </c>
      <c r="R50">
        <f t="shared" si="13"/>
        <v>32743.110317136649</v>
      </c>
      <c r="Y50">
        <f t="shared" si="23"/>
        <v>0</v>
      </c>
      <c r="AA50">
        <f t="shared" si="24"/>
        <v>0</v>
      </c>
      <c r="AB50">
        <f t="shared" si="25"/>
        <v>0</v>
      </c>
      <c r="AC50">
        <f t="shared" si="17"/>
        <v>0</v>
      </c>
      <c r="AD50">
        <f t="shared" si="18"/>
        <v>0</v>
      </c>
    </row>
    <row r="51" spans="1:30" x14ac:dyDescent="0.55000000000000004">
      <c r="A51" s="1">
        <v>67</v>
      </c>
      <c r="B51" s="1">
        <v>42</v>
      </c>
      <c r="C51" s="1">
        <v>93398.052035082612</v>
      </c>
      <c r="D51" s="1">
        <f t="shared" si="7"/>
        <v>691.99448053997185</v>
      </c>
      <c r="E51" s="1">
        <f t="shared" si="8"/>
        <v>0.99259091099373209</v>
      </c>
      <c r="F51" s="1">
        <f t="shared" si="9"/>
        <v>6.9288772525648579E-3</v>
      </c>
      <c r="G51" s="1">
        <f t="shared" si="19"/>
        <v>0.93518612702630033</v>
      </c>
      <c r="H51" s="1">
        <f t="shared" si="20"/>
        <v>0.12883962113403885</v>
      </c>
      <c r="I51" s="1">
        <f>SUMPRODUCT(F51:$F$109, H51:$H$109)/(1+$G$1)*(1+$G$1)^B51/G51</f>
        <v>0.3831331351920208</v>
      </c>
      <c r="J51" s="1">
        <f t="shared" si="10"/>
        <v>12.954204160967564</v>
      </c>
      <c r="L51">
        <f t="shared" si="16"/>
        <v>34272.754787817801</v>
      </c>
      <c r="M51">
        <f t="shared" si="11"/>
        <v>328.32736495400002</v>
      </c>
      <c r="N51">
        <f t="shared" si="12"/>
        <v>16.416368247700003</v>
      </c>
      <c r="O51">
        <f t="shared" si="21"/>
        <v>740.90890062679432</v>
      </c>
      <c r="P51">
        <f t="shared" si="22"/>
        <v>35838.520964804746</v>
      </c>
      <c r="R51">
        <f t="shared" si="13"/>
        <v>34272.754787817787</v>
      </c>
      <c r="Y51">
        <f t="shared" si="23"/>
        <v>0</v>
      </c>
      <c r="AA51">
        <f t="shared" si="24"/>
        <v>0</v>
      </c>
      <c r="AB51">
        <f t="shared" si="25"/>
        <v>0</v>
      </c>
      <c r="AC51">
        <f t="shared" si="17"/>
        <v>0</v>
      </c>
      <c r="AD51">
        <f t="shared" si="18"/>
        <v>0</v>
      </c>
    </row>
    <row r="52" spans="1:30" x14ac:dyDescent="0.55000000000000004">
      <c r="A52" s="1">
        <v>68</v>
      </c>
      <c r="B52" s="1">
        <v>43</v>
      </c>
      <c r="C52" s="1">
        <v>92706.05755454264</v>
      </c>
      <c r="D52" s="1">
        <f t="shared" si="7"/>
        <v>769.17557297168241</v>
      </c>
      <c r="E52" s="1">
        <f t="shared" si="8"/>
        <v>0.99170307104776678</v>
      </c>
      <c r="F52" s="1">
        <f t="shared" si="9"/>
        <v>7.7016844507680725E-3</v>
      </c>
      <c r="G52" s="1">
        <f t="shared" si="19"/>
        <v>0.92825724977373547</v>
      </c>
      <c r="H52" s="1">
        <f t="shared" si="20"/>
        <v>0.12270440108003698</v>
      </c>
      <c r="I52" s="1">
        <f>SUMPRODUCT(F52:$F$109, H52:$H$109)/(1+$G$1)*(1+$G$1)^B52/G52</f>
        <v>0.39782824784282905</v>
      </c>
      <c r="J52" s="1">
        <f t="shared" si="10"/>
        <v>12.645606795300592</v>
      </c>
      <c r="L52">
        <f t="shared" si="16"/>
        <v>35838.520964804746</v>
      </c>
      <c r="M52">
        <f t="shared" si="11"/>
        <v>328.32736495400002</v>
      </c>
      <c r="N52">
        <f t="shared" si="12"/>
        <v>16.416368247700003</v>
      </c>
      <c r="O52">
        <f t="shared" si="21"/>
        <v>829.69289522332019</v>
      </c>
      <c r="P52">
        <f t="shared" si="22"/>
        <v>37438.888461982933</v>
      </c>
      <c r="R52">
        <f t="shared" si="13"/>
        <v>35838.520964804738</v>
      </c>
      <c r="Y52">
        <f t="shared" si="23"/>
        <v>0</v>
      </c>
      <c r="AA52">
        <f t="shared" si="24"/>
        <v>0</v>
      </c>
      <c r="AB52">
        <f t="shared" si="25"/>
        <v>0</v>
      </c>
      <c r="AC52">
        <f t="shared" si="17"/>
        <v>0</v>
      </c>
      <c r="AD52">
        <f t="shared" si="18"/>
        <v>0</v>
      </c>
    </row>
    <row r="53" spans="1:30" x14ac:dyDescent="0.55000000000000004">
      <c r="A53" s="1">
        <v>69</v>
      </c>
      <c r="B53" s="1">
        <v>44</v>
      </c>
      <c r="C53" s="1">
        <v>91936.881981570958</v>
      </c>
      <c r="D53" s="1">
        <f t="shared" si="7"/>
        <v>854.45339428617444</v>
      </c>
      <c r="E53" s="1">
        <f t="shared" si="8"/>
        <v>0.99070608687319361</v>
      </c>
      <c r="F53" s="1">
        <f t="shared" si="9"/>
        <v>8.5555634525098269E-3</v>
      </c>
      <c r="G53" s="1">
        <f t="shared" si="19"/>
        <v>0.92055556532296734</v>
      </c>
      <c r="H53" s="1">
        <f t="shared" si="20"/>
        <v>0.11686133436193999</v>
      </c>
      <c r="I53" s="1">
        <f>SUMPRODUCT(F53:$F$109, H53:$H$109)/(1+$G$1)*(1+$G$1)^B53/G53</f>
        <v>0.41284810265855965</v>
      </c>
      <c r="J53" s="1">
        <f t="shared" si="10"/>
        <v>12.330189844170247</v>
      </c>
      <c r="L53">
        <f t="shared" si="16"/>
        <v>37438.888461982933</v>
      </c>
      <c r="M53">
        <f t="shared" si="11"/>
        <v>328.32736495400002</v>
      </c>
      <c r="N53">
        <f t="shared" si="12"/>
        <v>16.416368247700003</v>
      </c>
      <c r="O53">
        <f t="shared" si="21"/>
        <v>929.39131268064148</v>
      </c>
      <c r="P53">
        <f t="shared" si="22"/>
        <v>39072.080642114437</v>
      </c>
      <c r="R53">
        <f t="shared" si="13"/>
        <v>37438.888461982926</v>
      </c>
      <c r="Y53">
        <f t="shared" si="23"/>
        <v>0</v>
      </c>
      <c r="AA53">
        <f t="shared" si="24"/>
        <v>0</v>
      </c>
      <c r="AB53">
        <f t="shared" si="25"/>
        <v>0</v>
      </c>
      <c r="AC53">
        <f t="shared" si="17"/>
        <v>0</v>
      </c>
      <c r="AD53">
        <f t="shared" si="18"/>
        <v>0</v>
      </c>
    </row>
    <row r="54" spans="1:30" x14ac:dyDescent="0.55000000000000004">
      <c r="A54" s="1">
        <v>70</v>
      </c>
      <c r="B54" s="1">
        <v>45</v>
      </c>
      <c r="C54" s="1">
        <v>91082.428587284783</v>
      </c>
      <c r="D54" s="1">
        <f t="shared" si="7"/>
        <v>948.47110947691544</v>
      </c>
      <c r="E54" s="1">
        <f t="shared" si="8"/>
        <v>0.98958667303685266</v>
      </c>
      <c r="F54" s="1">
        <f t="shared" si="9"/>
        <v>9.4969542098680675E-3</v>
      </c>
      <c r="G54" s="1">
        <f t="shared" si="19"/>
        <v>0.91200000187045749</v>
      </c>
      <c r="H54" s="1">
        <f t="shared" si="20"/>
        <v>0.1112965089161333</v>
      </c>
      <c r="I54" s="1">
        <f>SUMPRODUCT(F54:$F$109, H54:$H$109)/(1+$G$1)*(1+$G$1)^B54/G54</f>
        <v>0.42817602544817784</v>
      </c>
      <c r="J54" s="1">
        <f t="shared" si="10"/>
        <v>12.008303465588265</v>
      </c>
      <c r="L54">
        <f t="shared" si="16"/>
        <v>39072.080642114437</v>
      </c>
      <c r="M54">
        <f t="shared" si="11"/>
        <v>328.32736495400002</v>
      </c>
      <c r="N54">
        <f t="shared" si="12"/>
        <v>16.416368247700003</v>
      </c>
      <c r="O54">
        <f t="shared" si="21"/>
        <v>1041.3326963147349</v>
      </c>
      <c r="P54">
        <f t="shared" si="22"/>
        <v>40736.056398918183</v>
      </c>
      <c r="R54">
        <f t="shared" si="13"/>
        <v>39072.08064211443</v>
      </c>
      <c r="Y54">
        <f t="shared" si="23"/>
        <v>0</v>
      </c>
      <c r="AA54">
        <f t="shared" si="24"/>
        <v>0</v>
      </c>
      <c r="AB54">
        <f t="shared" si="25"/>
        <v>0</v>
      </c>
      <c r="AC54">
        <f t="shared" si="17"/>
        <v>0</v>
      </c>
      <c r="AD54">
        <f t="shared" si="18"/>
        <v>0</v>
      </c>
    </row>
    <row r="55" spans="1:30" x14ac:dyDescent="0.55000000000000004">
      <c r="A55" s="1">
        <v>71</v>
      </c>
      <c r="B55" s="1">
        <v>46</v>
      </c>
      <c r="C55" s="1">
        <v>90133.957477807868</v>
      </c>
      <c r="D55" s="1">
        <f t="shared" si="7"/>
        <v>1051.8667411426286</v>
      </c>
      <c r="E55" s="1">
        <f t="shared" si="8"/>
        <v>0.98832996164179732</v>
      </c>
      <c r="F55" s="1">
        <f t="shared" si="9"/>
        <v>1.0532245184593916E-2</v>
      </c>
      <c r="G55" s="1">
        <f t="shared" si="19"/>
        <v>0.90250304766058953</v>
      </c>
      <c r="H55" s="1">
        <f t="shared" si="20"/>
        <v>0.10599667515822221</v>
      </c>
      <c r="I55" s="1">
        <f>SUMPRODUCT(F55:$F$109, H55:$H$109)/(1+$G$1)*(1+$G$1)^B55/G55</f>
        <v>0.44379285991160911</v>
      </c>
      <c r="J55" s="1">
        <f t="shared" si="10"/>
        <v>11.680349941856209</v>
      </c>
      <c r="L55">
        <f t="shared" si="16"/>
        <v>40736.056398918183</v>
      </c>
      <c r="M55">
        <f t="shared" si="11"/>
        <v>328.32736495400002</v>
      </c>
      <c r="N55">
        <f t="shared" si="12"/>
        <v>16.416368247700003</v>
      </c>
      <c r="O55">
        <f t="shared" si="21"/>
        <v>1167.0038358202696</v>
      </c>
      <c r="P55">
        <f t="shared" si="22"/>
        <v>42428.504201093361</v>
      </c>
      <c r="R55">
        <f t="shared" si="13"/>
        <v>40736.056398918168</v>
      </c>
      <c r="Y55">
        <f t="shared" si="23"/>
        <v>0</v>
      </c>
      <c r="AA55">
        <f t="shared" si="24"/>
        <v>0</v>
      </c>
      <c r="AB55">
        <f t="shared" si="25"/>
        <v>0</v>
      </c>
      <c r="AC55">
        <f t="shared" si="17"/>
        <v>0</v>
      </c>
      <c r="AD55">
        <f t="shared" si="18"/>
        <v>0</v>
      </c>
    </row>
    <row r="56" spans="1:30" x14ac:dyDescent="0.55000000000000004">
      <c r="A56" s="1">
        <v>72</v>
      </c>
      <c r="B56" s="1">
        <v>47</v>
      </c>
      <c r="C56" s="1">
        <v>89082.090736665239</v>
      </c>
      <c r="D56" s="1">
        <f t="shared" si="7"/>
        <v>1165.2540561893402</v>
      </c>
      <c r="E56" s="1">
        <f t="shared" si="8"/>
        <v>0.98691932299126273</v>
      </c>
      <c r="F56" s="1">
        <f t="shared" si="9"/>
        <v>1.1667581968412647E-2</v>
      </c>
      <c r="G56" s="1">
        <f t="shared" si="19"/>
        <v>0.89197080247599558</v>
      </c>
      <c r="H56" s="1">
        <f t="shared" si="20"/>
        <v>0.10094921443640208</v>
      </c>
      <c r="I56" s="1">
        <f>SUMPRODUCT(F56:$F$109, H56:$H$109)/(1+$G$1)*(1+$G$1)^B56/G56</f>
        <v>0.45967691174138925</v>
      </c>
      <c r="J56" s="1">
        <f t="shared" si="10"/>
        <v>11.346784853430826</v>
      </c>
      <c r="L56">
        <f t="shared" si="16"/>
        <v>42428.504201093361</v>
      </c>
      <c r="M56">
        <f t="shared" si="11"/>
        <v>328.32736495400002</v>
      </c>
      <c r="N56">
        <f t="shared" si="12"/>
        <v>16.416368247700003</v>
      </c>
      <c r="O56">
        <f t="shared" si="21"/>
        <v>1308.0677008737223</v>
      </c>
      <c r="P56">
        <f t="shared" si="22"/>
        <v>44146.838796064025</v>
      </c>
      <c r="R56">
        <f t="shared" si="13"/>
        <v>42428.504201093368</v>
      </c>
      <c r="Y56">
        <f t="shared" si="23"/>
        <v>0</v>
      </c>
      <c r="AA56">
        <f t="shared" si="24"/>
        <v>0</v>
      </c>
      <c r="AB56">
        <f t="shared" si="25"/>
        <v>0</v>
      </c>
      <c r="AC56">
        <f t="shared" si="17"/>
        <v>0</v>
      </c>
      <c r="AD56">
        <f t="shared" si="18"/>
        <v>0</v>
      </c>
    </row>
    <row r="57" spans="1:30" x14ac:dyDescent="0.55000000000000004">
      <c r="A57" s="1">
        <v>73</v>
      </c>
      <c r="B57" s="1">
        <v>48</v>
      </c>
      <c r="C57" s="1">
        <v>87916.836680475899</v>
      </c>
      <c r="D57" s="1">
        <f t="shared" si="7"/>
        <v>1289.1976900795853</v>
      </c>
      <c r="E57" s="1">
        <f t="shared" si="8"/>
        <v>0.98533616837506299</v>
      </c>
      <c r="F57" s="1">
        <f t="shared" si="9"/>
        <v>1.2908618204412999E-2</v>
      </c>
      <c r="G57" s="1">
        <f t="shared" si="19"/>
        <v>0.88030322050758292</v>
      </c>
      <c r="H57" s="1">
        <f t="shared" si="20"/>
        <v>9.6142108987049613E-2</v>
      </c>
      <c r="I57" s="1">
        <f>SUMPRODUCT(F57:$F$109, H57:$H$109)/(1+$G$1)*(1+$G$1)^B57/G57</f>
        <v>0.47580391768646996</v>
      </c>
      <c r="J57" s="1">
        <f t="shared" si="10"/>
        <v>11.008117728584132</v>
      </c>
      <c r="L57">
        <f t="shared" si="16"/>
        <v>44146.838796064025</v>
      </c>
      <c r="M57">
        <f t="shared" si="11"/>
        <v>328.32736495400002</v>
      </c>
      <c r="N57">
        <f t="shared" si="12"/>
        <v>16.416368247700003</v>
      </c>
      <c r="O57">
        <f t="shared" si="21"/>
        <v>1466.3831624937018</v>
      </c>
      <c r="P57">
        <f t="shared" si="22"/>
        <v>45888.200972547857</v>
      </c>
      <c r="R57">
        <f t="shared" si="13"/>
        <v>44146.838796064025</v>
      </c>
      <c r="Y57">
        <f t="shared" si="23"/>
        <v>0</v>
      </c>
      <c r="AA57">
        <f t="shared" si="24"/>
        <v>0</v>
      </c>
      <c r="AB57">
        <f t="shared" si="25"/>
        <v>0</v>
      </c>
      <c r="AC57">
        <f t="shared" si="17"/>
        <v>0</v>
      </c>
      <c r="AD57">
        <f t="shared" si="18"/>
        <v>0</v>
      </c>
    </row>
    <row r="58" spans="1:30" x14ac:dyDescent="0.55000000000000004">
      <c r="A58" s="1">
        <v>74</v>
      </c>
      <c r="B58" s="1">
        <v>49</v>
      </c>
      <c r="C58" s="1">
        <v>86627.638990396314</v>
      </c>
      <c r="D58" s="1">
        <f t="shared" si="7"/>
        <v>1424.1814389313658</v>
      </c>
      <c r="E58" s="1">
        <f t="shared" si="8"/>
        <v>0.98355973387328199</v>
      </c>
      <c r="F58" s="1">
        <f t="shared" si="9"/>
        <v>1.4260198098742814E-2</v>
      </c>
      <c r="G58" s="1">
        <f t="shared" si="19"/>
        <v>0.86739460230316989</v>
      </c>
      <c r="H58" s="1">
        <f t="shared" si="20"/>
        <v>9.1563913320999626E-2</v>
      </c>
      <c r="I58" s="1">
        <f>SUMPRODUCT(F58:$F$109, H58:$H$109)/(1+$G$1)*(1+$G$1)^B58/G58</f>
        <v>0.49214704332386827</v>
      </c>
      <c r="J58" s="1">
        <f t="shared" si="10"/>
        <v>10.664912090198767</v>
      </c>
      <c r="L58">
        <f t="shared" si="16"/>
        <v>45888.200972547857</v>
      </c>
      <c r="M58">
        <f t="shared" si="11"/>
        <v>328.32736495400002</v>
      </c>
      <c r="N58">
        <f t="shared" si="12"/>
        <v>16.416368247700003</v>
      </c>
      <c r="O58">
        <f t="shared" si="21"/>
        <v>1644.0266126717977</v>
      </c>
      <c r="P58">
        <f t="shared" si="22"/>
        <v>47649.460770913494</v>
      </c>
      <c r="R58">
        <f t="shared" si="13"/>
        <v>45888.200972547864</v>
      </c>
      <c r="Y58">
        <f t="shared" si="23"/>
        <v>0</v>
      </c>
      <c r="AA58">
        <f t="shared" si="24"/>
        <v>0</v>
      </c>
      <c r="AB58">
        <f t="shared" si="25"/>
        <v>0</v>
      </c>
      <c r="AC58">
        <f t="shared" si="17"/>
        <v>0</v>
      </c>
      <c r="AD58">
        <f t="shared" si="18"/>
        <v>0</v>
      </c>
    </row>
    <row r="59" spans="1:30" x14ac:dyDescent="0.55000000000000004">
      <c r="A59" s="1">
        <v>75</v>
      </c>
      <c r="B59" s="1">
        <v>50</v>
      </c>
      <c r="C59" s="1">
        <v>85203.457551464948</v>
      </c>
      <c r="D59" s="1">
        <f t="shared" si="7"/>
        <v>1570.5686066609633</v>
      </c>
      <c r="E59" s="1">
        <f t="shared" si="8"/>
        <v>0.981566844212721</v>
      </c>
      <c r="F59" s="1">
        <f t="shared" si="9"/>
        <v>1.5725959380187622E-2</v>
      </c>
      <c r="G59" s="1">
        <f t="shared" si="19"/>
        <v>0.8531344042044271</v>
      </c>
      <c r="H59" s="1">
        <f t="shared" si="20"/>
        <v>8.7203726972380588E-2</v>
      </c>
      <c r="I59" s="1">
        <f>SUMPRODUCT(F59:$F$109, H59:$H$109)/(1+$G$1)*(1+$G$1)^B59/G59</f>
        <v>0.50867691318868302</v>
      </c>
      <c r="J59" s="1">
        <f t="shared" si="10"/>
        <v>10.317784823037657</v>
      </c>
      <c r="L59">
        <f t="shared" si="16"/>
        <v>47649.460770913494</v>
      </c>
      <c r="M59">
        <f t="shared" si="11"/>
        <v>328.32736495400002</v>
      </c>
      <c r="N59">
        <f t="shared" si="12"/>
        <v>16.416368247700003</v>
      </c>
      <c r="O59">
        <f t="shared" si="21"/>
        <v>1843.3155787278961</v>
      </c>
      <c r="P59">
        <f t="shared" si="22"/>
        <v>49427.224506738414</v>
      </c>
      <c r="R59">
        <f t="shared" si="13"/>
        <v>47649.460770913494</v>
      </c>
      <c r="Y59">
        <f t="shared" si="23"/>
        <v>0</v>
      </c>
      <c r="AA59">
        <f t="shared" si="24"/>
        <v>0</v>
      </c>
      <c r="AB59">
        <f t="shared" si="25"/>
        <v>0</v>
      </c>
      <c r="AC59">
        <f t="shared" si="17"/>
        <v>0</v>
      </c>
      <c r="AD59">
        <f t="shared" si="18"/>
        <v>0</v>
      </c>
    </row>
    <row r="60" spans="1:30" x14ac:dyDescent="0.55000000000000004">
      <c r="A60" s="1">
        <v>76</v>
      </c>
      <c r="B60" s="1">
        <v>51</v>
      </c>
      <c r="C60" s="1">
        <v>83632.888944803984</v>
      </c>
      <c r="D60" s="1">
        <f t="shared" si="7"/>
        <v>1728.5533237392519</v>
      </c>
      <c r="E60" s="1">
        <f t="shared" si="8"/>
        <v>0.97933165593645743</v>
      </c>
      <c r="F60" s="1">
        <f t="shared" si="9"/>
        <v>1.730784585934346E-2</v>
      </c>
      <c r="G60" s="1">
        <f t="shared" si="19"/>
        <v>0.83740844482423948</v>
      </c>
      <c r="H60" s="1">
        <f t="shared" si="20"/>
        <v>8.3051168545124371E-2</v>
      </c>
      <c r="I60" s="1">
        <f>SUMPRODUCT(F60:$F$109, H60:$H$109)/(1+$G$1)*(1+$G$1)^B60/G60</f>
        <v>0.52536167669196732</v>
      </c>
      <c r="J60" s="1">
        <f t="shared" si="10"/>
        <v>9.9674047894686861</v>
      </c>
      <c r="L60">
        <f t="shared" si="16"/>
        <v>49427.224506738414</v>
      </c>
      <c r="M60">
        <f t="shared" si="11"/>
        <v>328.32736495400002</v>
      </c>
      <c r="N60">
        <f t="shared" si="12"/>
        <v>16.416368247700003</v>
      </c>
      <c r="O60">
        <f t="shared" si="21"/>
        <v>2066.8344063542536</v>
      </c>
      <c r="P60">
        <f t="shared" si="22"/>
        <v>51217.845934224766</v>
      </c>
      <c r="R60">
        <f t="shared" si="13"/>
        <v>49427.224506738406</v>
      </c>
      <c r="Y60">
        <f t="shared" si="23"/>
        <v>0</v>
      </c>
      <c r="AA60">
        <f t="shared" si="24"/>
        <v>0</v>
      </c>
      <c r="AB60">
        <f t="shared" si="25"/>
        <v>0</v>
      </c>
      <c r="AC60">
        <f t="shared" si="17"/>
        <v>0</v>
      </c>
      <c r="AD60">
        <f t="shared" si="18"/>
        <v>0</v>
      </c>
    </row>
    <row r="61" spans="1:30" x14ac:dyDescent="0.55000000000000004">
      <c r="A61" s="1">
        <v>77</v>
      </c>
      <c r="B61" s="1">
        <v>52</v>
      </c>
      <c r="C61" s="1">
        <v>81904.335621064733</v>
      </c>
      <c r="D61" s="1">
        <f t="shared" si="7"/>
        <v>1898.101896827473</v>
      </c>
      <c r="E61" s="1">
        <f t="shared" si="8"/>
        <v>0.97682537948162895</v>
      </c>
      <c r="F61" s="1">
        <f t="shared" si="9"/>
        <v>1.900552016790024E-2</v>
      </c>
      <c r="G61" s="1">
        <f t="shared" si="19"/>
        <v>0.82010059896489607</v>
      </c>
      <c r="H61" s="1">
        <f t="shared" si="20"/>
        <v>7.9096350995356543E-2</v>
      </c>
      <c r="I61" s="1">
        <f>SUMPRODUCT(F61:$F$109, H61:$H$109)/(1+$G$1)*(1+$G$1)^B61/G61</f>
        <v>0.5421671128922172</v>
      </c>
      <c r="J61" s="1">
        <f t="shared" si="10"/>
        <v>9.6144906292634396</v>
      </c>
      <c r="L61">
        <f t="shared" si="16"/>
        <v>51217.845934224766</v>
      </c>
      <c r="M61">
        <f t="shared" si="11"/>
        <v>328.32736495400002</v>
      </c>
      <c r="N61">
        <f t="shared" si="12"/>
        <v>16.416368247700003</v>
      </c>
      <c r="O61">
        <f t="shared" si="21"/>
        <v>2317.4620518371016</v>
      </c>
      <c r="P61">
        <f t="shared" si="22"/>
        <v>53017.441820689826</v>
      </c>
      <c r="R61">
        <f t="shared" si="13"/>
        <v>51217.845934224781</v>
      </c>
      <c r="Y61">
        <f t="shared" si="23"/>
        <v>0</v>
      </c>
      <c r="AA61">
        <f t="shared" si="24"/>
        <v>0</v>
      </c>
      <c r="AB61">
        <f t="shared" si="25"/>
        <v>0</v>
      </c>
      <c r="AC61">
        <f t="shared" si="17"/>
        <v>0</v>
      </c>
      <c r="AD61">
        <f t="shared" si="18"/>
        <v>0</v>
      </c>
    </row>
    <row r="62" spans="1:30" x14ac:dyDescent="0.55000000000000004">
      <c r="A62" s="1">
        <v>78</v>
      </c>
      <c r="B62" s="1">
        <v>53</v>
      </c>
      <c r="C62" s="1">
        <v>80006.23372423726</v>
      </c>
      <c r="D62" s="1">
        <f t="shared" si="7"/>
        <v>2078.883558269983</v>
      </c>
      <c r="E62" s="1">
        <f t="shared" si="8"/>
        <v>0.97401598023679747</v>
      </c>
      <c r="F62" s="1">
        <f t="shared" si="9"/>
        <v>2.0815670359665441E-2</v>
      </c>
      <c r="G62" s="1">
        <f t="shared" si="19"/>
        <v>0.80109507879699582</v>
      </c>
      <c r="H62" s="1">
        <f t="shared" si="20"/>
        <v>7.5329858090815757E-2</v>
      </c>
      <c r="I62" s="1">
        <f>SUMPRODUCT(F62:$F$109, H62:$H$109)/(1+$G$1)*(1+$G$1)^B62/G62</f>
        <v>0.55905677666591302</v>
      </c>
      <c r="J62" s="1">
        <f t="shared" si="10"/>
        <v>9.2598076900158262</v>
      </c>
      <c r="L62">
        <f t="shared" si="16"/>
        <v>53017.441820689826</v>
      </c>
      <c r="M62">
        <f t="shared" si="11"/>
        <v>328.32736495400002</v>
      </c>
      <c r="N62">
        <f t="shared" si="12"/>
        <v>16.416368247700003</v>
      </c>
      <c r="O62">
        <f t="shared" si="21"/>
        <v>2598.4019763202546</v>
      </c>
      <c r="P62">
        <f t="shared" si="22"/>
        <v>54821.912130193174</v>
      </c>
      <c r="R62">
        <f t="shared" si="13"/>
        <v>53017.441820689812</v>
      </c>
      <c r="Y62">
        <f t="shared" si="23"/>
        <v>0</v>
      </c>
      <c r="AA62">
        <f t="shared" si="24"/>
        <v>0</v>
      </c>
      <c r="AB62">
        <f t="shared" si="25"/>
        <v>0</v>
      </c>
      <c r="AC62">
        <f t="shared" si="17"/>
        <v>0</v>
      </c>
      <c r="AD62">
        <f t="shared" si="18"/>
        <v>0</v>
      </c>
    </row>
    <row r="63" spans="1:30" x14ac:dyDescent="0.55000000000000004">
      <c r="A63" s="1">
        <v>79</v>
      </c>
      <c r="B63" s="1">
        <v>54</v>
      </c>
      <c r="C63" s="1">
        <v>77927.350165967277</v>
      </c>
      <c r="D63" s="1">
        <f t="shared" si="7"/>
        <v>2270.1905288775597</v>
      </c>
      <c r="E63" s="1">
        <f t="shared" si="8"/>
        <v>0.97086785930687269</v>
      </c>
      <c r="F63" s="1">
        <f t="shared" si="9"/>
        <v>2.2731209506546488E-2</v>
      </c>
      <c r="G63" s="1">
        <f t="shared" si="19"/>
        <v>0.78027940843733035</v>
      </c>
      <c r="H63" s="1">
        <f t="shared" si="20"/>
        <v>7.1742721991253117E-2</v>
      </c>
      <c r="I63" s="1">
        <f>SUMPRODUCT(F63:$F$109, H63:$H$109)/(1+$G$1)*(1+$G$1)^B63/G63</f>
        <v>0.57599218813598185</v>
      </c>
      <c r="J63" s="1">
        <f t="shared" si="10"/>
        <v>8.9041640491443808</v>
      </c>
      <c r="L63">
        <f t="shared" si="16"/>
        <v>54821.912130193174</v>
      </c>
      <c r="M63">
        <f t="shared" si="11"/>
        <v>328.32736495400002</v>
      </c>
      <c r="N63">
        <f t="shared" si="12"/>
        <v>16.416368247700003</v>
      </c>
      <c r="O63">
        <f t="shared" si="21"/>
        <v>2913.2140693127349</v>
      </c>
      <c r="P63">
        <f t="shared" si="22"/>
        <v>56626.964923096129</v>
      </c>
      <c r="R63">
        <f t="shared" si="13"/>
        <v>54821.912130193159</v>
      </c>
      <c r="Y63">
        <f t="shared" si="23"/>
        <v>0</v>
      </c>
      <c r="AA63">
        <f t="shared" si="24"/>
        <v>0</v>
      </c>
      <c r="AB63">
        <f t="shared" si="25"/>
        <v>0</v>
      </c>
      <c r="AC63">
        <f t="shared" si="17"/>
        <v>0</v>
      </c>
      <c r="AD63">
        <f t="shared" si="18"/>
        <v>0</v>
      </c>
    </row>
    <row r="64" spans="1:30" x14ac:dyDescent="0.55000000000000004">
      <c r="A64" s="1">
        <v>80</v>
      </c>
      <c r="B64" s="1">
        <v>55</v>
      </c>
      <c r="C64" s="1">
        <v>75657.159637089717</v>
      </c>
      <c r="D64" s="1">
        <f t="shared" si="7"/>
        <v>2470.8481679092802</v>
      </c>
      <c r="E64" s="1">
        <f t="shared" si="8"/>
        <v>0.96734151559797676</v>
      </c>
      <c r="F64" s="1">
        <f t="shared" si="9"/>
        <v>2.4740376038561836E-2</v>
      </c>
      <c r="G64" s="1">
        <f t="shared" si="19"/>
        <v>0.75754819893078384</v>
      </c>
      <c r="H64" s="1">
        <f t="shared" si="20"/>
        <v>6.8326401896431521E-2</v>
      </c>
      <c r="I64" s="1">
        <f>SUMPRODUCT(F64:$F$109, H64:$H$109)/(1+$G$1)*(1+$G$1)^B64/G64</f>
        <v>0.5929330663604746</v>
      </c>
      <c r="J64" s="1">
        <f t="shared" si="10"/>
        <v>8.548405606430034</v>
      </c>
      <c r="L64">
        <f t="shared" si="16"/>
        <v>56626.964923096129</v>
      </c>
      <c r="M64">
        <f t="shared" si="11"/>
        <v>328.32736495400002</v>
      </c>
      <c r="N64">
        <f t="shared" si="12"/>
        <v>16.416368247700003</v>
      </c>
      <c r="O64">
        <f t="shared" si="21"/>
        <v>3265.8484402023282</v>
      </c>
      <c r="P64">
        <f t="shared" si="22"/>
        <v>58428.145969370031</v>
      </c>
      <c r="R64">
        <f t="shared" si="13"/>
        <v>56626.964923096144</v>
      </c>
      <c r="Y64">
        <f t="shared" si="23"/>
        <v>0</v>
      </c>
      <c r="AA64">
        <f t="shared" si="24"/>
        <v>0</v>
      </c>
      <c r="AB64">
        <f t="shared" si="25"/>
        <v>0</v>
      </c>
      <c r="AC64">
        <f t="shared" si="17"/>
        <v>0</v>
      </c>
      <c r="AD64">
        <f t="shared" si="18"/>
        <v>0</v>
      </c>
    </row>
    <row r="65" spans="1:30" x14ac:dyDescent="0.55000000000000004">
      <c r="A65" s="1">
        <v>81</v>
      </c>
      <c r="B65" s="1">
        <v>56</v>
      </c>
      <c r="C65" s="1">
        <v>73186.311469180437</v>
      </c>
      <c r="D65" s="1">
        <f t="shared" si="7"/>
        <v>2679.1172518994717</v>
      </c>
      <c r="E65" s="1">
        <f t="shared" si="8"/>
        <v>0.96339319200383966</v>
      </c>
      <c r="F65" s="1">
        <f t="shared" si="9"/>
        <v>2.6825755270699803E-2</v>
      </c>
      <c r="G65" s="1">
        <f t="shared" si="19"/>
        <v>0.73280782289222202</v>
      </c>
      <c r="H65" s="1">
        <f t="shared" si="20"/>
        <v>6.5072763710887174E-2</v>
      </c>
      <c r="I65" s="1">
        <f>SUMPRODUCT(F65:$F$109, H65:$H$109)/(1+$G$1)*(1+$G$1)^B65/G65</f>
        <v>0.6098376072609748</v>
      </c>
      <c r="J65" s="1">
        <f t="shared" si="10"/>
        <v>8.1934102475195303</v>
      </c>
      <c r="L65">
        <f t="shared" si="16"/>
        <v>58428.145969370031</v>
      </c>
      <c r="M65">
        <f t="shared" si="11"/>
        <v>328.32736495400002</v>
      </c>
      <c r="N65">
        <f t="shared" si="12"/>
        <v>16.416368247700003</v>
      </c>
      <c r="O65">
        <f t="shared" si="21"/>
        <v>3660.6807996160287</v>
      </c>
      <c r="P65">
        <f t="shared" si="22"/>
        <v>60220.872948137767</v>
      </c>
      <c r="R65">
        <f t="shared" si="13"/>
        <v>58428.145969370053</v>
      </c>
      <c r="Y65">
        <f t="shared" si="23"/>
        <v>0</v>
      </c>
      <c r="AA65">
        <f t="shared" si="24"/>
        <v>0</v>
      </c>
      <c r="AB65">
        <f t="shared" si="25"/>
        <v>0</v>
      </c>
      <c r="AC65">
        <f t="shared" si="17"/>
        <v>0</v>
      </c>
      <c r="AD65">
        <f t="shared" si="18"/>
        <v>0</v>
      </c>
    </row>
    <row r="66" spans="1:30" x14ac:dyDescent="0.55000000000000004">
      <c r="A66" s="1">
        <v>82</v>
      </c>
      <c r="B66" s="1">
        <v>57</v>
      </c>
      <c r="C66" s="1">
        <v>70507.194217280965</v>
      </c>
      <c r="D66" s="1">
        <f t="shared" si="7"/>
        <v>2892.5921914748906</v>
      </c>
      <c r="E66" s="1">
        <f t="shared" si="8"/>
        <v>0.95897450999736522</v>
      </c>
      <c r="F66" s="1">
        <f t="shared" si="9"/>
        <v>2.8963260257246205E-2</v>
      </c>
      <c r="G66" s="1">
        <f t="shared" si="19"/>
        <v>0.70598206762152216</v>
      </c>
      <c r="H66" s="1">
        <f t="shared" si="20"/>
        <v>6.1974060677035397E-2</v>
      </c>
      <c r="I66" s="1">
        <f>SUMPRODUCT(F66:$F$109, H66:$H$109)/(1+$G$1)*(1+$G$1)^B66/G66</f>
        <v>0.62666280459397006</v>
      </c>
      <c r="J66" s="1">
        <f t="shared" si="10"/>
        <v>7.8400811035266296</v>
      </c>
      <c r="L66">
        <f t="shared" si="16"/>
        <v>60220.872948137767</v>
      </c>
      <c r="M66">
        <f t="shared" si="11"/>
        <v>328.32736495400002</v>
      </c>
      <c r="N66">
        <f t="shared" si="12"/>
        <v>16.416368247700003</v>
      </c>
      <c r="O66">
        <f t="shared" si="21"/>
        <v>4102.5490002634806</v>
      </c>
      <c r="P66">
        <f t="shared" si="22"/>
        <v>62000.473966702353</v>
      </c>
      <c r="R66">
        <f t="shared" si="13"/>
        <v>60220.872948137789</v>
      </c>
      <c r="Y66">
        <f t="shared" si="23"/>
        <v>0</v>
      </c>
      <c r="AA66">
        <f t="shared" si="24"/>
        <v>0</v>
      </c>
      <c r="AB66">
        <f t="shared" si="25"/>
        <v>0</v>
      </c>
      <c r="AC66">
        <f t="shared" si="17"/>
        <v>0</v>
      </c>
      <c r="AD66">
        <f t="shared" si="18"/>
        <v>0</v>
      </c>
    </row>
    <row r="67" spans="1:30" x14ac:dyDescent="0.55000000000000004">
      <c r="A67" s="1">
        <v>83</v>
      </c>
      <c r="B67" s="1">
        <v>58</v>
      </c>
      <c r="C67" s="1">
        <v>67614.602025806074</v>
      </c>
      <c r="D67" s="1">
        <f t="shared" si="7"/>
        <v>3108.1013398083523</v>
      </c>
      <c r="E67" s="1">
        <f t="shared" si="8"/>
        <v>0.95403209888565044</v>
      </c>
      <c r="F67" s="1">
        <f t="shared" si="9"/>
        <v>3.1121133589475904E-2</v>
      </c>
      <c r="G67" s="1">
        <f t="shared" si="19"/>
        <v>0.677018807364276</v>
      </c>
      <c r="H67" s="1">
        <f t="shared" si="20"/>
        <v>5.9022914930509894E-2</v>
      </c>
      <c r="I67" s="1">
        <f>SUMPRODUCT(F67:$F$109, H67:$H$109)/(1+$G$1)*(1+$G$1)^B67/G67</f>
        <v>0.6433648114617031</v>
      </c>
      <c r="J67" s="1">
        <f t="shared" si="10"/>
        <v>7.4893389593042352</v>
      </c>
      <c r="L67">
        <f t="shared" si="16"/>
        <v>62000.473966702353</v>
      </c>
      <c r="M67">
        <f t="shared" si="11"/>
        <v>328.32736495400002</v>
      </c>
      <c r="N67">
        <f t="shared" si="12"/>
        <v>16.416368247700003</v>
      </c>
      <c r="O67">
        <f t="shared" si="21"/>
        <v>4596.7901114349552</v>
      </c>
      <c r="P67">
        <f t="shared" si="22"/>
        <v>63762.229982825054</v>
      </c>
      <c r="R67">
        <f t="shared" si="13"/>
        <v>62000.473966702397</v>
      </c>
      <c r="Y67">
        <f t="shared" si="23"/>
        <v>0</v>
      </c>
      <c r="AA67">
        <f t="shared" si="24"/>
        <v>0</v>
      </c>
      <c r="AB67">
        <f t="shared" si="25"/>
        <v>0</v>
      </c>
      <c r="AC67">
        <f t="shared" si="17"/>
        <v>0</v>
      </c>
      <c r="AD67">
        <f t="shared" si="18"/>
        <v>0</v>
      </c>
    </row>
    <row r="68" spans="1:30" x14ac:dyDescent="0.55000000000000004">
      <c r="A68" s="1">
        <v>84</v>
      </c>
      <c r="B68" s="1">
        <v>59</v>
      </c>
      <c r="C68" s="1">
        <v>64506.500685997722</v>
      </c>
      <c r="D68" s="1">
        <f t="shared" si="7"/>
        <v>3321.618502278885</v>
      </c>
      <c r="E68" s="1">
        <f t="shared" si="8"/>
        <v>0.94850722846604663</v>
      </c>
      <c r="F68" s="1">
        <f t="shared" si="9"/>
        <v>3.3259061349997704E-2</v>
      </c>
      <c r="G68" s="1">
        <f t="shared" si="19"/>
        <v>0.64589767377480012</v>
      </c>
      <c r="H68" s="1">
        <f t="shared" si="20"/>
        <v>5.6212299933818946E-2</v>
      </c>
      <c r="I68" s="1">
        <f>SUMPRODUCT(F68:$F$109, H68:$H$109)/(1+$G$1)*(1+$G$1)^B68/G68</f>
        <v>0.65989933845600901</v>
      </c>
      <c r="J68" s="1">
        <f t="shared" si="10"/>
        <v>7.1421138924238114</v>
      </c>
      <c r="L68">
        <f t="shared" si="16"/>
        <v>63762.229982825054</v>
      </c>
      <c r="M68">
        <f t="shared" si="11"/>
        <v>328.32736495400002</v>
      </c>
      <c r="N68">
        <f t="shared" si="12"/>
        <v>16.416368247700003</v>
      </c>
      <c r="O68">
        <f t="shared" si="21"/>
        <v>5149.2771533953346</v>
      </c>
      <c r="P68">
        <f t="shared" si="22"/>
        <v>65501.420559112361</v>
      </c>
      <c r="R68">
        <f t="shared" si="13"/>
        <v>63762.229982825076</v>
      </c>
      <c r="Y68">
        <f t="shared" si="23"/>
        <v>0</v>
      </c>
      <c r="AA68">
        <f t="shared" si="24"/>
        <v>0</v>
      </c>
      <c r="AB68">
        <f t="shared" si="25"/>
        <v>0</v>
      </c>
      <c r="AC68">
        <f t="shared" si="17"/>
        <v>0</v>
      </c>
      <c r="AD68">
        <f t="shared" si="18"/>
        <v>0</v>
      </c>
    </row>
    <row r="69" spans="1:30" x14ac:dyDescent="0.55000000000000004">
      <c r="A69" s="1">
        <v>85</v>
      </c>
      <c r="B69" s="1">
        <v>60</v>
      </c>
      <c r="C69" s="1">
        <v>61184.882183718837</v>
      </c>
      <c r="D69" s="1">
        <f t="shared" si="7"/>
        <v>3528.1982739975647</v>
      </c>
      <c r="E69" s="1">
        <f t="shared" si="8"/>
        <v>0.94233545692866583</v>
      </c>
      <c r="F69" s="1">
        <f t="shared" si="9"/>
        <v>3.5327525653332449E-2</v>
      </c>
      <c r="G69" s="1">
        <f t="shared" si="19"/>
        <v>0.61263861242480244</v>
      </c>
      <c r="H69" s="1">
        <f t="shared" si="20"/>
        <v>5.3535523746494243E-2</v>
      </c>
      <c r="I69" s="1">
        <f>SUMPRODUCT(F69:$F$109, H69:$H$109)/(1+$G$1)*(1+$G$1)^B69/G69</f>
        <v>0.67622208307484299</v>
      </c>
      <c r="J69" s="1">
        <f t="shared" si="10"/>
        <v>6.7993362554282974</v>
      </c>
      <c r="L69">
        <f t="shared" si="16"/>
        <v>65501.420559112361</v>
      </c>
      <c r="M69">
        <f t="shared" si="11"/>
        <v>328.32736495400002</v>
      </c>
      <c r="N69">
        <f t="shared" si="12"/>
        <v>16.416368247700003</v>
      </c>
      <c r="O69">
        <f t="shared" si="21"/>
        <v>5766.4543071334228</v>
      </c>
      <c r="P69">
        <f t="shared" si="22"/>
        <v>67213.37222406012</v>
      </c>
      <c r="R69">
        <f t="shared" si="13"/>
        <v>65501.420559112375</v>
      </c>
      <c r="Y69">
        <f t="shared" si="23"/>
        <v>0</v>
      </c>
      <c r="AA69">
        <f t="shared" si="24"/>
        <v>0</v>
      </c>
      <c r="AB69">
        <f t="shared" si="25"/>
        <v>0</v>
      </c>
      <c r="AC69">
        <f t="shared" si="17"/>
        <v>0</v>
      </c>
      <c r="AD69">
        <f t="shared" si="18"/>
        <v>0</v>
      </c>
    </row>
    <row r="70" spans="1:30" x14ac:dyDescent="0.55000000000000004">
      <c r="A70" s="1">
        <v>86</v>
      </c>
      <c r="B70" s="1">
        <v>61</v>
      </c>
      <c r="C70" s="1">
        <v>57656.683909721272</v>
      </c>
      <c r="D70" s="1">
        <f t="shared" si="7"/>
        <v>3721.9517167848098</v>
      </c>
      <c r="E70" s="1">
        <f t="shared" si="8"/>
        <v>0.9354463097008382</v>
      </c>
      <c r="F70" s="1">
        <f t="shared" si="9"/>
        <v>3.7267561101717972E-2</v>
      </c>
      <c r="G70" s="1">
        <f t="shared" si="19"/>
        <v>0.57731108677146992</v>
      </c>
      <c r="H70" s="1">
        <f t="shared" si="20"/>
        <v>5.0986213091899268E-2</v>
      </c>
      <c r="I70" s="1">
        <f>SUMPRODUCT(F70:$F$109, H70:$H$109)/(1+$G$1)*(1+$G$1)^B70/G70</f>
        <v>0.69228918360294167</v>
      </c>
      <c r="J70" s="1">
        <f t="shared" si="10"/>
        <v>6.4619271443382251</v>
      </c>
      <c r="L70">
        <f t="shared" si="16"/>
        <v>67213.37222406012</v>
      </c>
      <c r="M70">
        <f t="shared" si="11"/>
        <v>328.32736495400002</v>
      </c>
      <c r="N70">
        <f t="shared" si="12"/>
        <v>16.416368247700003</v>
      </c>
      <c r="O70">
        <f t="shared" si="21"/>
        <v>6455.3690299161754</v>
      </c>
      <c r="P70">
        <f t="shared" si="22"/>
        <v>68893.508567582991</v>
      </c>
      <c r="R70">
        <f t="shared" si="13"/>
        <v>67213.372224060135</v>
      </c>
      <c r="Y70">
        <f t="shared" si="23"/>
        <v>0</v>
      </c>
      <c r="AA70">
        <f t="shared" si="24"/>
        <v>0</v>
      </c>
      <c r="AB70">
        <f t="shared" si="25"/>
        <v>0</v>
      </c>
      <c r="AC70">
        <f t="shared" si="17"/>
        <v>0</v>
      </c>
      <c r="AD70">
        <f t="shared" si="18"/>
        <v>0</v>
      </c>
    </row>
    <row r="71" spans="1:30" x14ac:dyDescent="0.55000000000000004">
      <c r="A71" s="1">
        <v>87</v>
      </c>
      <c r="B71" s="1">
        <v>62</v>
      </c>
      <c r="C71" s="1">
        <v>53934.732192936463</v>
      </c>
      <c r="D71" s="1">
        <f t="shared" si="7"/>
        <v>3896.0827294363189</v>
      </c>
      <c r="E71" s="1">
        <f t="shared" si="8"/>
        <v>0.92776300964100145</v>
      </c>
      <c r="F71" s="1">
        <f t="shared" si="9"/>
        <v>3.9011118957245447E-2</v>
      </c>
      <c r="G71" s="1">
        <f t="shared" si="19"/>
        <v>0.540043525669752</v>
      </c>
      <c r="H71" s="1">
        <f t="shared" si="20"/>
        <v>4.855829818276123E-2</v>
      </c>
      <c r="I71" s="1">
        <f>SUMPRODUCT(F71:$F$109, H71:$H$109)/(1+$G$1)*(1+$G$1)^B71/G71</f>
        <v>0.7080576892710716</v>
      </c>
      <c r="J71" s="1">
        <f t="shared" si="10"/>
        <v>6.130788525307497</v>
      </c>
      <c r="L71">
        <f t="shared" si="16"/>
        <v>68893.508567582991</v>
      </c>
      <c r="M71">
        <f t="shared" si="11"/>
        <v>328.32736495400002</v>
      </c>
      <c r="N71">
        <f t="shared" si="12"/>
        <v>16.416368247700003</v>
      </c>
      <c r="O71">
        <f t="shared" si="21"/>
        <v>7223.6990358998528</v>
      </c>
      <c r="P71">
        <f t="shared" si="22"/>
        <v>70537.401067463055</v>
      </c>
      <c r="R71">
        <f t="shared" si="13"/>
        <v>68893.508567582947</v>
      </c>
      <c r="Y71">
        <f t="shared" si="23"/>
        <v>0</v>
      </c>
      <c r="AA71">
        <f t="shared" si="24"/>
        <v>0</v>
      </c>
      <c r="AB71">
        <f t="shared" si="25"/>
        <v>0</v>
      </c>
      <c r="AC71">
        <f t="shared" si="17"/>
        <v>0</v>
      </c>
      <c r="AD71">
        <f t="shared" si="18"/>
        <v>0</v>
      </c>
    </row>
    <row r="72" spans="1:30" x14ac:dyDescent="0.55000000000000004">
      <c r="A72" s="1">
        <v>88</v>
      </c>
      <c r="B72" s="1">
        <v>63</v>
      </c>
      <c r="C72" s="1">
        <v>50038.649463500144</v>
      </c>
      <c r="D72" s="1">
        <f t="shared" si="7"/>
        <v>4043.0085542805682</v>
      </c>
      <c r="E72" s="1">
        <f t="shared" si="8"/>
        <v>0.91920228468137066</v>
      </c>
      <c r="F72" s="1">
        <f t="shared" si="9"/>
        <v>4.0482273762964802E-2</v>
      </c>
      <c r="G72" s="1">
        <f t="shared" si="19"/>
        <v>0.50103240671250648</v>
      </c>
      <c r="H72" s="1">
        <f t="shared" si="20"/>
        <v>4.6245998269296387E-2</v>
      </c>
      <c r="I72" s="1">
        <f>SUMPRODUCT(F72:$F$109, H72:$H$109)/(1+$G$1)*(1+$G$1)^B72/G72</f>
        <v>0.72348603727514138</v>
      </c>
      <c r="J72" s="1">
        <f t="shared" si="10"/>
        <v>5.8067932172220313</v>
      </c>
      <c r="L72">
        <f t="shared" si="16"/>
        <v>70537.401067463055</v>
      </c>
      <c r="M72">
        <f t="shared" si="11"/>
        <v>328.32736495400002</v>
      </c>
      <c r="N72">
        <f t="shared" si="12"/>
        <v>16.416368247700003</v>
      </c>
      <c r="O72">
        <f t="shared" si="21"/>
        <v>8079.7715318629316</v>
      </c>
      <c r="P72">
        <f t="shared" si="22"/>
        <v>72140.819535170202</v>
      </c>
      <c r="R72">
        <f t="shared" si="13"/>
        <v>70537.401067463041</v>
      </c>
      <c r="Y72">
        <f t="shared" si="23"/>
        <v>0</v>
      </c>
      <c r="AA72">
        <f t="shared" si="24"/>
        <v>0</v>
      </c>
      <c r="AB72">
        <f t="shared" si="25"/>
        <v>0</v>
      </c>
      <c r="AC72">
        <f t="shared" si="17"/>
        <v>0</v>
      </c>
      <c r="AD72">
        <f t="shared" si="18"/>
        <v>0</v>
      </c>
    </row>
    <row r="73" spans="1:30" x14ac:dyDescent="0.55000000000000004">
      <c r="A73" s="1">
        <v>89</v>
      </c>
      <c r="B73" s="1">
        <v>64</v>
      </c>
      <c r="C73" s="1">
        <v>45995.640909219575</v>
      </c>
      <c r="D73" s="1">
        <f t="shared" si="7"/>
        <v>4154.5891154489073</v>
      </c>
      <c r="E73" s="1">
        <f t="shared" si="8"/>
        <v>0.90967428579484921</v>
      </c>
      <c r="F73" s="1">
        <f t="shared" si="9"/>
        <v>4.1599519685944483E-2</v>
      </c>
      <c r="G73" s="1">
        <f t="shared" ref="G73:G109" si="26">C73/$C$9</f>
        <v>0.46055013294954172</v>
      </c>
      <c r="H73" s="1">
        <f t="shared" ref="H73:H109" si="27">(1+$G$1)^-(B73)</f>
        <v>4.4043807875520369E-2</v>
      </c>
      <c r="I73" s="1">
        <f>SUMPRODUCT(F73:$F$109, H73:$H$109)/(1+$G$1)*(1+$G$1)^B73/G73</f>
        <v>0.73853452622301541</v>
      </c>
      <c r="J73" s="1">
        <f t="shared" si="10"/>
        <v>5.4907749493166769</v>
      </c>
      <c r="L73">
        <f t="shared" si="16"/>
        <v>72140.819535170202</v>
      </c>
      <c r="M73">
        <f t="shared" si="11"/>
        <v>328.32736495400002</v>
      </c>
      <c r="N73">
        <f t="shared" si="12"/>
        <v>16.416368247700003</v>
      </c>
      <c r="O73">
        <f t="shared" ref="O73:O109" si="28">$G$2*D73/C73</f>
        <v>9032.5714205150744</v>
      </c>
      <c r="P73">
        <f t="shared" ref="P73:P104" si="29">((L73+M73-N73)*(1+$G$1)-O73)/E73</f>
        <v>73699.780992902364</v>
      </c>
      <c r="R73">
        <f t="shared" si="13"/>
        <v>72140.819535170187</v>
      </c>
      <c r="Y73">
        <f t="shared" ref="Y73:Y99" si="30">(L73+M73-U73*$G$4)*T73*(1+V73)-$G$2*W73-P73*(T73-W73)</f>
        <v>0</v>
      </c>
      <c r="AA73">
        <f t="shared" ref="AA73:AA99" si="31">($G$2-P73)*((1-E73)*T73-W73)</f>
        <v>0</v>
      </c>
      <c r="AB73">
        <f t="shared" ref="AB73:AB99" si="32">(L73+$G$4*(1-$G$3))*T73*(V73-$G$1)</f>
        <v>0</v>
      </c>
      <c r="AC73">
        <f t="shared" si="17"/>
        <v>0</v>
      </c>
      <c r="AD73">
        <f t="shared" si="18"/>
        <v>0</v>
      </c>
    </row>
    <row r="74" spans="1:30" x14ac:dyDescent="0.55000000000000004">
      <c r="A74" s="1">
        <v>90</v>
      </c>
      <c r="B74" s="1">
        <v>65</v>
      </c>
      <c r="C74" s="1">
        <v>41841.051793770668</v>
      </c>
      <c r="D74" s="1">
        <f t="shared" ref="D74:D109" si="33">IFERROR(C74-C75, 0)</f>
        <v>4222.4878132614467</v>
      </c>
      <c r="E74" s="1">
        <f t="shared" ref="E74:E109" si="34">C75/C74</f>
        <v>0.89908265609398241</v>
      </c>
      <c r="F74" s="1">
        <f t="shared" ref="F74:F109" si="35">IFERROR(D74/C$9, 0)</f>
        <v>4.2279383118359395E-2</v>
      </c>
      <c r="G74" s="1">
        <f t="shared" si="26"/>
        <v>0.41895061326359723</v>
      </c>
      <c r="H74" s="1">
        <f t="shared" si="27"/>
        <v>4.1946483690971779E-2</v>
      </c>
      <c r="I74" s="1">
        <f>SUMPRODUCT(F74:$F$109, H74:$H$109)/(1+$G$1)*(1+$G$1)^B74/G74</f>
        <v>0.75316577485793357</v>
      </c>
      <c r="J74" s="1">
        <f t="shared" ref="J74:J109" si="36">(1-I74)/($G$1/(1+$G$1))</f>
        <v>5.1835187279833956</v>
      </c>
      <c r="L74">
        <f t="shared" si="16"/>
        <v>73699.780992902364</v>
      </c>
      <c r="M74">
        <f t="shared" ref="M74:M109" si="37">$G$4</f>
        <v>328.32736495400002</v>
      </c>
      <c r="N74">
        <f t="shared" ref="N74:N109" si="38">$G$3*$G$4</f>
        <v>16.416368247700003</v>
      </c>
      <c r="O74">
        <f t="shared" si="28"/>
        <v>10091.734390601754</v>
      </c>
      <c r="P74">
        <f t="shared" si="29"/>
        <v>75210.595755746501</v>
      </c>
      <c r="R74">
        <f t="shared" ref="R74:R109" si="39">$G$2*I74-(1-$G$3)*$G$4*J74</f>
        <v>73699.780992902291</v>
      </c>
      <c r="Y74">
        <f t="shared" si="30"/>
        <v>0</v>
      </c>
      <c r="AA74">
        <f t="shared" si="31"/>
        <v>0</v>
      </c>
      <c r="AB74">
        <f t="shared" si="32"/>
        <v>0</v>
      </c>
      <c r="AC74">
        <f t="shared" si="17"/>
        <v>0</v>
      </c>
      <c r="AD74">
        <f t="shared" si="18"/>
        <v>0</v>
      </c>
    </row>
    <row r="75" spans="1:30" x14ac:dyDescent="0.55000000000000004">
      <c r="A75" s="1">
        <v>91</v>
      </c>
      <c r="B75" s="1">
        <v>66</v>
      </c>
      <c r="C75" s="1">
        <v>37618.563980509221</v>
      </c>
      <c r="D75" s="1">
        <f t="shared" si="33"/>
        <v>4238.6791837125056</v>
      </c>
      <c r="E75" s="1">
        <f t="shared" si="34"/>
        <v>0.88732480097037636</v>
      </c>
      <c r="F75" s="1">
        <f t="shared" si="35"/>
        <v>4.2441505825347829E-2</v>
      </c>
      <c r="G75" s="1">
        <f t="shared" si="26"/>
        <v>0.37667123014523785</v>
      </c>
      <c r="H75" s="1">
        <f t="shared" si="27"/>
        <v>3.9949032086639788E-2</v>
      </c>
      <c r="I75" s="1">
        <f>SUMPRODUCT(F75:$F$109, H75:$H$109)/(1+$G$1)*(1+$G$1)^B75/G75</f>
        <v>0.76734515455128049</v>
      </c>
      <c r="J75" s="1">
        <f t="shared" si="36"/>
        <v>4.8857517544231097</v>
      </c>
      <c r="L75">
        <f t="shared" ref="L75:L109" si="40">P74</f>
        <v>75210.595755746501</v>
      </c>
      <c r="M75">
        <f t="shared" si="37"/>
        <v>328.32736495400002</v>
      </c>
      <c r="N75">
        <f t="shared" si="38"/>
        <v>16.416368247700003</v>
      </c>
      <c r="O75">
        <f t="shared" si="28"/>
        <v>11267.51990296236</v>
      </c>
      <c r="P75">
        <f t="shared" si="29"/>
        <v>76669.909499559144</v>
      </c>
      <c r="R75">
        <f t="shared" si="39"/>
        <v>75210.59575574637</v>
      </c>
      <c r="Y75">
        <f t="shared" si="30"/>
        <v>0</v>
      </c>
      <c r="AA75">
        <f t="shared" si="31"/>
        <v>0</v>
      </c>
      <c r="AB75">
        <f t="shared" si="32"/>
        <v>0</v>
      </c>
      <c r="AC75">
        <f t="shared" si="17"/>
        <v>0</v>
      </c>
      <c r="AD75">
        <f t="shared" si="18"/>
        <v>0</v>
      </c>
    </row>
    <row r="76" spans="1:30" x14ac:dyDescent="0.55000000000000004">
      <c r="A76" s="1">
        <v>92</v>
      </c>
      <c r="B76" s="1">
        <v>67</v>
      </c>
      <c r="C76" s="1">
        <v>33379.884796796716</v>
      </c>
      <c r="D76" s="1">
        <f t="shared" si="33"/>
        <v>4196.1045596895383</v>
      </c>
      <c r="E76" s="1">
        <f t="shared" si="34"/>
        <v>0.87429241936472424</v>
      </c>
      <c r="F76" s="1">
        <f t="shared" si="35"/>
        <v>4.2015210020648557E-2</v>
      </c>
      <c r="G76" s="1">
        <f t="shared" si="26"/>
        <v>0.33422972431989001</v>
      </c>
      <c r="H76" s="1">
        <f t="shared" si="27"/>
        <v>3.8046697225371226E-2</v>
      </c>
      <c r="I76" s="1">
        <f>SUMPRODUCT(F76:$F$109, H76:$H$109)/(1+$G$1)*(1+$G$1)^B76/G76</f>
        <v>0.78104118412030976</v>
      </c>
      <c r="J76" s="1">
        <f t="shared" si="36"/>
        <v>4.5981351334734955</v>
      </c>
      <c r="L76">
        <f t="shared" si="40"/>
        <v>76669.909499559144</v>
      </c>
      <c r="M76">
        <f t="shared" si="37"/>
        <v>328.32736495400002</v>
      </c>
      <c r="N76">
        <f t="shared" si="38"/>
        <v>16.416368247700003</v>
      </c>
      <c r="O76">
        <f t="shared" si="28"/>
        <v>12570.758063527575</v>
      </c>
      <c r="P76">
        <f t="shared" si="29"/>
        <v>78074.740150612459</v>
      </c>
      <c r="R76">
        <f t="shared" si="39"/>
        <v>76669.909499558999</v>
      </c>
      <c r="Y76">
        <f t="shared" si="30"/>
        <v>0</v>
      </c>
      <c r="AA76">
        <f t="shared" si="31"/>
        <v>0</v>
      </c>
      <c r="AB76">
        <f t="shared" si="32"/>
        <v>0</v>
      </c>
      <c r="AC76">
        <f t="shared" si="17"/>
        <v>0</v>
      </c>
      <c r="AD76">
        <f t="shared" si="18"/>
        <v>0</v>
      </c>
    </row>
    <row r="77" spans="1:30" x14ac:dyDescent="0.55000000000000004">
      <c r="A77" s="1">
        <v>93</v>
      </c>
      <c r="B77" s="1">
        <v>68</v>
      </c>
      <c r="C77" s="1">
        <v>29183.780237107178</v>
      </c>
      <c r="D77" s="1">
        <f t="shared" si="33"/>
        <v>4089.4540384511165</v>
      </c>
      <c r="E77" s="1">
        <f t="shared" si="34"/>
        <v>0.85987236727984351</v>
      </c>
      <c r="F77" s="1">
        <f t="shared" si="35"/>
        <v>4.0947328135223025E-2</v>
      </c>
      <c r="G77" s="1">
        <f t="shared" si="26"/>
        <v>0.29221451429924145</v>
      </c>
      <c r="H77" s="1">
        <f t="shared" si="27"/>
        <v>3.6234949738448791E-2</v>
      </c>
      <c r="I77" s="1">
        <f>SUMPRODUCT(F77:$F$109, H77:$H$109)/(1+$G$1)*(1+$G$1)^B77/G77</f>
        <v>0.79422587604682893</v>
      </c>
      <c r="J77" s="1">
        <f t="shared" si="36"/>
        <v>4.3212566030165931</v>
      </c>
      <c r="L77">
        <f t="shared" si="40"/>
        <v>78074.740150612459</v>
      </c>
      <c r="M77">
        <f t="shared" si="37"/>
        <v>328.32736495400002</v>
      </c>
      <c r="N77">
        <f t="shared" si="38"/>
        <v>16.416368247700003</v>
      </c>
      <c r="O77">
        <f t="shared" si="28"/>
        <v>14012.763272015651</v>
      </c>
      <c r="P77">
        <f t="shared" si="29"/>
        <v>79422.508538925031</v>
      </c>
      <c r="R77">
        <f t="shared" si="39"/>
        <v>78074.740150612313</v>
      </c>
      <c r="Y77">
        <f t="shared" si="30"/>
        <v>0</v>
      </c>
      <c r="AA77">
        <f t="shared" si="31"/>
        <v>0</v>
      </c>
      <c r="AB77">
        <f t="shared" si="32"/>
        <v>0</v>
      </c>
      <c r="AC77">
        <f t="shared" si="17"/>
        <v>0</v>
      </c>
      <c r="AD77">
        <f t="shared" si="18"/>
        <v>0</v>
      </c>
    </row>
    <row r="78" spans="1:30" x14ac:dyDescent="0.55000000000000004">
      <c r="A78" s="1">
        <v>94</v>
      </c>
      <c r="B78" s="1">
        <v>69</v>
      </c>
      <c r="C78" s="1">
        <v>25094.326198656061</v>
      </c>
      <c r="D78" s="1">
        <f t="shared" si="33"/>
        <v>3916.0213968375283</v>
      </c>
      <c r="E78" s="1">
        <f t="shared" si="34"/>
        <v>0.84394793604590779</v>
      </c>
      <c r="F78" s="1">
        <f t="shared" si="35"/>
        <v>3.9210763004832207E-2</v>
      </c>
      <c r="G78" s="1">
        <f t="shared" si="26"/>
        <v>0.25126718616401844</v>
      </c>
      <c r="H78" s="1">
        <f t="shared" si="27"/>
        <v>3.4509475941379798E-2</v>
      </c>
      <c r="I78" s="1">
        <f>SUMPRODUCT(F78:$F$109, H78:$H$109)/(1+$G$1)*(1+$G$1)^B78/G78</f>
        <v>0.80687502416648138</v>
      </c>
      <c r="J78" s="1">
        <f t="shared" si="36"/>
        <v>4.0556244925038909</v>
      </c>
      <c r="L78">
        <f t="shared" si="40"/>
        <v>79422.508538925031</v>
      </c>
      <c r="M78">
        <f t="shared" si="37"/>
        <v>328.32736495400002</v>
      </c>
      <c r="N78">
        <f t="shared" si="38"/>
        <v>16.416368247700003</v>
      </c>
      <c r="O78">
        <f t="shared" si="28"/>
        <v>15605.206395409225</v>
      </c>
      <c r="P78">
        <f t="shared" si="29"/>
        <v>80711.06191235286</v>
      </c>
      <c r="R78">
        <f t="shared" si="39"/>
        <v>79422.508538924769</v>
      </c>
      <c r="Y78">
        <f t="shared" si="30"/>
        <v>0</v>
      </c>
      <c r="AA78">
        <f t="shared" si="31"/>
        <v>0</v>
      </c>
      <c r="AB78">
        <f t="shared" si="32"/>
        <v>0</v>
      </c>
      <c r="AC78">
        <f t="shared" si="17"/>
        <v>0</v>
      </c>
      <c r="AD78">
        <f t="shared" si="18"/>
        <v>0</v>
      </c>
    </row>
    <row r="79" spans="1:30" x14ac:dyDescent="0.55000000000000004">
      <c r="A79" s="1">
        <v>95</v>
      </c>
      <c r="B79" s="1">
        <v>70</v>
      </c>
      <c r="C79" s="1">
        <v>21178.304801818533</v>
      </c>
      <c r="D79" s="1">
        <f t="shared" si="33"/>
        <v>3676.5401841759594</v>
      </c>
      <c r="E79" s="1">
        <f t="shared" si="34"/>
        <v>0.82640063883393233</v>
      </c>
      <c r="F79" s="1">
        <f t="shared" si="35"/>
        <v>3.6812859591596032E-2</v>
      </c>
      <c r="G79" s="1">
        <f t="shared" si="26"/>
        <v>0.21205642315918621</v>
      </c>
      <c r="H79" s="1">
        <f t="shared" si="27"/>
        <v>3.2866167563218862E-2</v>
      </c>
      <c r="I79" s="1">
        <f>SUMPRODUCT(F79:$F$109, H79:$H$109)/(1+$G$1)*(1+$G$1)^B79/G79</f>
        <v>0.81896842435445705</v>
      </c>
      <c r="J79" s="1">
        <f t="shared" si="36"/>
        <v>3.8016630885564022</v>
      </c>
      <c r="L79">
        <f t="shared" si="40"/>
        <v>80711.06191235286</v>
      </c>
      <c r="M79">
        <f t="shared" si="37"/>
        <v>328.32736495400002</v>
      </c>
      <c r="N79">
        <f t="shared" si="38"/>
        <v>16.416368247700003</v>
      </c>
      <c r="O79">
        <f t="shared" si="28"/>
        <v>17359.936116606761</v>
      </c>
      <c r="P79">
        <f t="shared" si="29"/>
        <v>81938.689608773086</v>
      </c>
      <c r="R79">
        <f t="shared" si="39"/>
        <v>80711.061912352525</v>
      </c>
      <c r="Y79">
        <f t="shared" si="30"/>
        <v>0</v>
      </c>
      <c r="AA79">
        <f t="shared" si="31"/>
        <v>0</v>
      </c>
      <c r="AB79">
        <f t="shared" si="32"/>
        <v>0</v>
      </c>
      <c r="AC79">
        <f t="shared" si="17"/>
        <v>0</v>
      </c>
      <c r="AD79">
        <f t="shared" si="18"/>
        <v>0</v>
      </c>
    </row>
    <row r="80" spans="1:30" x14ac:dyDescent="0.55000000000000004">
      <c r="A80" s="1">
        <v>96</v>
      </c>
      <c r="B80" s="1">
        <v>71</v>
      </c>
      <c r="C80" s="1">
        <v>17501.764617642573</v>
      </c>
      <c r="D80" s="1">
        <f t="shared" si="33"/>
        <v>3375.8697277091051</v>
      </c>
      <c r="E80" s="1">
        <f t="shared" si="34"/>
        <v>0.80711260827344944</v>
      </c>
      <c r="F80" s="1">
        <f t="shared" si="35"/>
        <v>3.380227389341843E-2</v>
      </c>
      <c r="G80" s="1">
        <f t="shared" si="26"/>
        <v>0.17524356356759019</v>
      </c>
      <c r="H80" s="1">
        <f t="shared" si="27"/>
        <v>3.1301111964970339E-2</v>
      </c>
      <c r="I80" s="1">
        <f>SUMPRODUCT(F80:$F$109, H80:$H$109)/(1+$G$1)*(1+$G$1)^B80/G80</f>
        <v>0.83049002161290653</v>
      </c>
      <c r="J80" s="1">
        <f t="shared" si="36"/>
        <v>3.5597095461289632</v>
      </c>
      <c r="L80">
        <f t="shared" si="40"/>
        <v>81938.689608773086</v>
      </c>
      <c r="M80">
        <f t="shared" si="37"/>
        <v>328.32736495400002</v>
      </c>
      <c r="N80">
        <f t="shared" si="38"/>
        <v>16.416368247700003</v>
      </c>
      <c r="O80">
        <f t="shared" si="28"/>
        <v>19288.739172655052</v>
      </c>
      <c r="P80">
        <f t="shared" si="29"/>
        <v>83104.130421877315</v>
      </c>
      <c r="R80">
        <f t="shared" si="39"/>
        <v>81938.689608772635</v>
      </c>
      <c r="Y80">
        <f t="shared" si="30"/>
        <v>0</v>
      </c>
      <c r="AA80">
        <f t="shared" si="31"/>
        <v>0</v>
      </c>
      <c r="AB80">
        <f t="shared" si="32"/>
        <v>0</v>
      </c>
      <c r="AC80">
        <f t="shared" si="17"/>
        <v>0</v>
      </c>
      <c r="AD80">
        <f t="shared" si="18"/>
        <v>0</v>
      </c>
    </row>
    <row r="81" spans="1:30" x14ac:dyDescent="0.55000000000000004">
      <c r="A81" s="1">
        <v>97</v>
      </c>
      <c r="B81" s="1">
        <v>72</v>
      </c>
      <c r="C81" s="1">
        <v>14125.894889933468</v>
      </c>
      <c r="D81" s="1">
        <f t="shared" si="33"/>
        <v>3023.3693235863029</v>
      </c>
      <c r="E81" s="1">
        <f t="shared" si="34"/>
        <v>0.78596971397961868</v>
      </c>
      <c r="F81" s="1">
        <f t="shared" si="35"/>
        <v>3.0272719684054587E-2</v>
      </c>
      <c r="G81" s="1">
        <f t="shared" si="26"/>
        <v>0.14144128967417174</v>
      </c>
      <c r="H81" s="1">
        <f t="shared" si="27"/>
        <v>2.9810582823781274E-2</v>
      </c>
      <c r="I81" s="1">
        <f>SUMPRODUCT(F81:$F$109, H81:$H$109)/(1+$G$1)*(1+$G$1)^B81/G81</f>
        <v>0.84142797920078338</v>
      </c>
      <c r="J81" s="1">
        <f t="shared" si="36"/>
        <v>3.3300124367835493</v>
      </c>
      <c r="L81">
        <f t="shared" si="40"/>
        <v>83104.130421877315</v>
      </c>
      <c r="M81">
        <f t="shared" si="37"/>
        <v>328.32736495400002</v>
      </c>
      <c r="N81">
        <f t="shared" si="38"/>
        <v>16.416368247700003</v>
      </c>
      <c r="O81">
        <f t="shared" si="28"/>
        <v>21403.028602038132</v>
      </c>
      <c r="P81">
        <f t="shared" si="29"/>
        <v>84206.571462359076</v>
      </c>
      <c r="R81">
        <f t="shared" si="39"/>
        <v>83104.13042187682</v>
      </c>
      <c r="Y81">
        <f t="shared" si="30"/>
        <v>0</v>
      </c>
      <c r="AA81">
        <f t="shared" si="31"/>
        <v>0</v>
      </c>
      <c r="AB81">
        <f t="shared" si="32"/>
        <v>0</v>
      </c>
      <c r="AC81">
        <f t="shared" si="17"/>
        <v>0</v>
      </c>
      <c r="AD81">
        <f t="shared" si="18"/>
        <v>0</v>
      </c>
    </row>
    <row r="82" spans="1:30" x14ac:dyDescent="0.55000000000000004">
      <c r="A82" s="1">
        <v>98</v>
      </c>
      <c r="B82" s="1">
        <v>73</v>
      </c>
      <c r="C82" s="1">
        <v>11102.525566347165</v>
      </c>
      <c r="D82" s="1">
        <f t="shared" si="33"/>
        <v>2632.7917507712991</v>
      </c>
      <c r="E82" s="1">
        <f t="shared" si="34"/>
        <v>0.76286550883957904</v>
      </c>
      <c r="F82" s="1">
        <f t="shared" si="35"/>
        <v>2.6361902277638075E-2</v>
      </c>
      <c r="G82" s="1">
        <f t="shared" si="26"/>
        <v>0.11116856999011718</v>
      </c>
      <c r="H82" s="1">
        <f t="shared" si="27"/>
        <v>2.8391031260744073E-2</v>
      </c>
      <c r="I82" s="1">
        <f>SUMPRODUCT(F82:$F$109, H82:$H$109)/(1+$G$1)*(1+$G$1)^B82/G82</f>
        <v>0.85177466794579459</v>
      </c>
      <c r="J82" s="1">
        <f t="shared" si="36"/>
        <v>3.1127319731383136</v>
      </c>
      <c r="L82">
        <f t="shared" si="40"/>
        <v>84206.571462359076</v>
      </c>
      <c r="M82">
        <f t="shared" si="37"/>
        <v>328.32736495400002</v>
      </c>
      <c r="N82">
        <f t="shared" si="38"/>
        <v>16.416368247700003</v>
      </c>
      <c r="O82">
        <f t="shared" si="28"/>
        <v>23713.449116042091</v>
      </c>
      <c r="P82">
        <f t="shared" si="29"/>
        <v>85245.638598732039</v>
      </c>
      <c r="R82">
        <f t="shared" si="39"/>
        <v>84206.571462358319</v>
      </c>
      <c r="Y82">
        <f t="shared" si="30"/>
        <v>0</v>
      </c>
      <c r="AA82">
        <f t="shared" si="31"/>
        <v>0</v>
      </c>
      <c r="AB82">
        <f t="shared" si="32"/>
        <v>0</v>
      </c>
      <c r="AC82">
        <f t="shared" si="17"/>
        <v>0</v>
      </c>
      <c r="AD82">
        <f t="shared" si="18"/>
        <v>0</v>
      </c>
    </row>
    <row r="83" spans="1:30" x14ac:dyDescent="0.55000000000000004">
      <c r="A83" s="1">
        <v>99</v>
      </c>
      <c r="B83" s="1">
        <v>74</v>
      </c>
      <c r="C83" s="1">
        <v>8469.7338155758662</v>
      </c>
      <c r="D83" s="1">
        <f t="shared" si="33"/>
        <v>2221.5594830560094</v>
      </c>
      <c r="E83" s="1">
        <f t="shared" si="34"/>
        <v>0.73770610370652323</v>
      </c>
      <c r="F83" s="1">
        <f t="shared" si="35"/>
        <v>2.2244271305972337E-2</v>
      </c>
      <c r="G83" s="1">
        <f t="shared" si="26"/>
        <v>8.4806667712479092E-2</v>
      </c>
      <c r="H83" s="1">
        <f t="shared" si="27"/>
        <v>2.7039077391184833E-2</v>
      </c>
      <c r="I83" s="1">
        <f>SUMPRODUCT(F83:$F$109, H83:$H$109)/(1+$G$1)*(1+$G$1)^B83/G83</f>
        <v>0.86152657652906217</v>
      </c>
      <c r="J83" s="1">
        <f t="shared" si="36"/>
        <v>2.9079418928896947</v>
      </c>
      <c r="L83">
        <f t="shared" si="40"/>
        <v>85245.638598732039</v>
      </c>
      <c r="M83">
        <f t="shared" si="37"/>
        <v>328.32736495400002</v>
      </c>
      <c r="N83">
        <f t="shared" si="38"/>
        <v>16.416368247700003</v>
      </c>
      <c r="O83">
        <f t="shared" si="28"/>
        <v>26229.389629347676</v>
      </c>
      <c r="P83">
        <f t="shared" si="29"/>
        <v>86221.378847593995</v>
      </c>
      <c r="R83">
        <f t="shared" si="39"/>
        <v>85245.638598730991</v>
      </c>
      <c r="Y83">
        <f t="shared" si="30"/>
        <v>0</v>
      </c>
      <c r="AA83">
        <f t="shared" si="31"/>
        <v>0</v>
      </c>
      <c r="AB83">
        <f t="shared" si="32"/>
        <v>0</v>
      </c>
      <c r="AC83">
        <f t="shared" si="17"/>
        <v>0</v>
      </c>
      <c r="AD83">
        <f t="shared" si="18"/>
        <v>0</v>
      </c>
    </row>
    <row r="84" spans="1:30" x14ac:dyDescent="0.55000000000000004">
      <c r="A84" s="1">
        <v>100</v>
      </c>
      <c r="B84" s="1">
        <v>75</v>
      </c>
      <c r="C84" s="1">
        <v>6248.1743325198568</v>
      </c>
      <c r="D84" s="1">
        <f t="shared" si="33"/>
        <v>1809.3710196180109</v>
      </c>
      <c r="E84" s="1">
        <f t="shared" si="34"/>
        <v>0.71041604742031883</v>
      </c>
      <c r="F84" s="1">
        <f t="shared" si="35"/>
        <v>1.8117066034253067E-2</v>
      </c>
      <c r="G84" s="1">
        <f t="shared" si="26"/>
        <v>6.2562396406506765E-2</v>
      </c>
      <c r="H84" s="1">
        <f t="shared" si="27"/>
        <v>2.5751502277318886E-2</v>
      </c>
      <c r="I84" s="1">
        <f>SUMPRODUCT(F84:$F$109, H84:$H$109)/(1+$G$1)*(1+$G$1)^B84/G84</f>
        <v>0.8706841462132785</v>
      </c>
      <c r="J84" s="1">
        <f t="shared" si="36"/>
        <v>2.7156329295211519</v>
      </c>
      <c r="L84">
        <f t="shared" si="40"/>
        <v>86221.378847593995</v>
      </c>
      <c r="M84">
        <f t="shared" si="37"/>
        <v>328.32736495400002</v>
      </c>
      <c r="N84">
        <f t="shared" si="38"/>
        <v>16.416368247700003</v>
      </c>
      <c r="O84">
        <f t="shared" si="28"/>
        <v>28958.39525796811</v>
      </c>
      <c r="P84">
        <f t="shared" si="29"/>
        <v>87134.235358739097</v>
      </c>
      <c r="R84">
        <f t="shared" si="39"/>
        <v>86221.378847592452</v>
      </c>
      <c r="Y84">
        <f t="shared" si="30"/>
        <v>0</v>
      </c>
      <c r="AA84">
        <f t="shared" si="31"/>
        <v>0</v>
      </c>
      <c r="AB84">
        <f t="shared" si="32"/>
        <v>0</v>
      </c>
      <c r="AC84">
        <f t="shared" si="17"/>
        <v>0</v>
      </c>
      <c r="AD84">
        <f t="shared" si="18"/>
        <v>0</v>
      </c>
    </row>
    <row r="85" spans="1:30" x14ac:dyDescent="0.55000000000000004">
      <c r="A85" s="1">
        <v>101</v>
      </c>
      <c r="B85" s="1">
        <v>76</v>
      </c>
      <c r="C85" s="1">
        <v>4438.8033129018459</v>
      </c>
      <c r="D85" s="1">
        <f t="shared" si="33"/>
        <v>1416.2212919734766</v>
      </c>
      <c r="E85" s="1">
        <f t="shared" si="34"/>
        <v>0.68094524759475572</v>
      </c>
      <c r="F85" s="1">
        <f t="shared" si="35"/>
        <v>1.4180493877488686E-2</v>
      </c>
      <c r="G85" s="1">
        <f t="shared" si="26"/>
        <v>4.4445330372253691E-2</v>
      </c>
      <c r="H85" s="1">
        <f t="shared" si="27"/>
        <v>2.4525240264113228E-2</v>
      </c>
      <c r="I85" s="1">
        <f>SUMPRODUCT(F85:$F$109, H85:$H$109)/(1+$G$1)*(1+$G$1)^B85/G85</f>
        <v>0.87925153607164441</v>
      </c>
      <c r="J85" s="1">
        <f t="shared" si="36"/>
        <v>2.5357177424954673</v>
      </c>
      <c r="L85">
        <f t="shared" si="40"/>
        <v>87134.235358739097</v>
      </c>
      <c r="M85">
        <f t="shared" si="37"/>
        <v>328.32736495400002</v>
      </c>
      <c r="N85">
        <f t="shared" si="38"/>
        <v>16.416368247700003</v>
      </c>
      <c r="O85">
        <f t="shared" si="28"/>
        <v>31905.475240524433</v>
      </c>
      <c r="P85">
        <f t="shared" si="29"/>
        <v>87985.015894183409</v>
      </c>
      <c r="R85">
        <f t="shared" si="39"/>
        <v>87134.235358736827</v>
      </c>
      <c r="Y85">
        <f t="shared" si="30"/>
        <v>0</v>
      </c>
      <c r="AA85">
        <f t="shared" si="31"/>
        <v>0</v>
      </c>
      <c r="AB85">
        <f t="shared" si="32"/>
        <v>0</v>
      </c>
      <c r="AC85">
        <f t="shared" si="17"/>
        <v>0</v>
      </c>
      <c r="AD85">
        <f t="shared" si="18"/>
        <v>0</v>
      </c>
    </row>
    <row r="86" spans="1:30" x14ac:dyDescent="0.55000000000000004">
      <c r="A86" s="1">
        <v>102</v>
      </c>
      <c r="B86" s="1">
        <v>77</v>
      </c>
      <c r="C86" s="1">
        <v>3022.5820209283693</v>
      </c>
      <c r="D86" s="1">
        <f t="shared" si="33"/>
        <v>1060.0893321257049</v>
      </c>
      <c r="E86" s="1">
        <f t="shared" si="34"/>
        <v>0.64927690140891381</v>
      </c>
      <c r="F86" s="1">
        <f t="shared" si="35"/>
        <v>1.0614577233796571E-2</v>
      </c>
      <c r="G86" s="1">
        <f t="shared" si="26"/>
        <v>3.0264836494765007E-2</v>
      </c>
      <c r="H86" s="1">
        <f t="shared" si="27"/>
        <v>2.3357371680107829E-2</v>
      </c>
      <c r="I86" s="1">
        <f>SUMPRODUCT(F86:$F$109, H86:$H$109)/(1+$G$1)*(1+$G$1)^B86/G86</f>
        <v>0.88723632715552769</v>
      </c>
      <c r="J86" s="1">
        <f t="shared" si="36"/>
        <v>2.3680371297339184</v>
      </c>
      <c r="L86">
        <f t="shared" si="40"/>
        <v>87985.015894183409</v>
      </c>
      <c r="M86">
        <f t="shared" si="37"/>
        <v>328.32736495400002</v>
      </c>
      <c r="N86">
        <f t="shared" si="38"/>
        <v>16.416368247700003</v>
      </c>
      <c r="O86">
        <f t="shared" si="28"/>
        <v>35072.309859108616</v>
      </c>
      <c r="P86">
        <f t="shared" si="29"/>
        <v>88774.85592241073</v>
      </c>
      <c r="R86">
        <f t="shared" si="39"/>
        <v>87985.015894179931</v>
      </c>
      <c r="Y86">
        <f t="shared" si="30"/>
        <v>0</v>
      </c>
      <c r="AA86">
        <f t="shared" si="31"/>
        <v>0</v>
      </c>
      <c r="AB86">
        <f t="shared" si="32"/>
        <v>0</v>
      </c>
      <c r="AC86">
        <f t="shared" si="17"/>
        <v>0</v>
      </c>
      <c r="AD86">
        <f t="shared" si="18"/>
        <v>0</v>
      </c>
    </row>
    <row r="87" spans="1:30" x14ac:dyDescent="0.55000000000000004">
      <c r="A87" s="1">
        <v>103</v>
      </c>
      <c r="B87" s="1">
        <v>78</v>
      </c>
      <c r="C87" s="1">
        <v>1962.4926888026644</v>
      </c>
      <c r="D87" s="1">
        <f t="shared" si="33"/>
        <v>754.70343301046705</v>
      </c>
      <c r="E87" s="1">
        <f t="shared" si="34"/>
        <v>0.61543630846802344</v>
      </c>
      <c r="F87" s="1">
        <f t="shared" si="35"/>
        <v>7.5567762409584315E-3</v>
      </c>
      <c r="G87" s="1">
        <f t="shared" si="26"/>
        <v>1.9650259260968438E-2</v>
      </c>
      <c r="H87" s="1">
        <f t="shared" si="27"/>
        <v>2.2245115885816989E-2</v>
      </c>
      <c r="I87" s="1">
        <f>SUMPRODUCT(F87:$F$109, H87:$H$109)/(1+$G$1)*(1+$G$1)^B87/G87</f>
        <v>0.89464917612459915</v>
      </c>
      <c r="J87" s="1">
        <f t="shared" si="36"/>
        <v>2.2123673013834178</v>
      </c>
      <c r="L87">
        <f t="shared" si="40"/>
        <v>88774.85592241073</v>
      </c>
      <c r="M87">
        <f t="shared" si="37"/>
        <v>328.32736495400002</v>
      </c>
      <c r="N87">
        <f t="shared" si="38"/>
        <v>16.416368247700003</v>
      </c>
      <c r="O87">
        <f t="shared" si="28"/>
        <v>38456.369153197651</v>
      </c>
      <c r="P87">
        <f t="shared" si="29"/>
        <v>89505.177634051332</v>
      </c>
      <c r="R87">
        <f t="shared" si="39"/>
        <v>88774.855922404982</v>
      </c>
      <c r="Y87">
        <f t="shared" si="30"/>
        <v>0</v>
      </c>
      <c r="AA87">
        <f t="shared" si="31"/>
        <v>0</v>
      </c>
      <c r="AB87">
        <f t="shared" si="32"/>
        <v>0</v>
      </c>
      <c r="AC87">
        <f t="shared" si="17"/>
        <v>0</v>
      </c>
      <c r="AD87">
        <f t="shared" si="18"/>
        <v>0</v>
      </c>
    </row>
    <row r="88" spans="1:30" x14ac:dyDescent="0.55000000000000004">
      <c r="A88" s="1">
        <v>104</v>
      </c>
      <c r="B88" s="1">
        <v>79</v>
      </c>
      <c r="C88" s="1">
        <v>1207.7892557921973</v>
      </c>
      <c r="D88" s="1">
        <f t="shared" si="33"/>
        <v>507.87501480509218</v>
      </c>
      <c r="E88" s="1">
        <f t="shared" si="34"/>
        <v>0.5795003040725234</v>
      </c>
      <c r="F88" s="1">
        <f t="shared" si="35"/>
        <v>5.0853059326183081E-3</v>
      </c>
      <c r="G88" s="1">
        <f t="shared" si="26"/>
        <v>1.2093483020010006E-2</v>
      </c>
      <c r="H88" s="1">
        <f t="shared" si="27"/>
        <v>2.1185824653159029E-2</v>
      </c>
      <c r="I88" s="1">
        <f>SUMPRODUCT(F88:$F$109, H88:$H$109)/(1+$G$1)*(1+$G$1)^B88/G88</f>
        <v>0.90150343059858629</v>
      </c>
      <c r="J88" s="1">
        <f t="shared" si="36"/>
        <v>2.0684279574296882</v>
      </c>
      <c r="L88">
        <f t="shared" si="40"/>
        <v>89505.177634051332</v>
      </c>
      <c r="M88">
        <f t="shared" si="37"/>
        <v>328.32736495400002</v>
      </c>
      <c r="N88">
        <f t="shared" si="38"/>
        <v>16.416368247700003</v>
      </c>
      <c r="O88">
        <f t="shared" si="28"/>
        <v>42049.96959274765</v>
      </c>
      <c r="P88">
        <f t="shared" si="29"/>
        <v>90177.646331325974</v>
      </c>
      <c r="R88">
        <f t="shared" si="39"/>
        <v>89505.177634041553</v>
      </c>
      <c r="Y88">
        <f t="shared" si="30"/>
        <v>0</v>
      </c>
      <c r="AA88">
        <f t="shared" si="31"/>
        <v>0</v>
      </c>
      <c r="AB88">
        <f t="shared" si="32"/>
        <v>0</v>
      </c>
      <c r="AC88">
        <f t="shared" si="17"/>
        <v>0</v>
      </c>
      <c r="AD88">
        <f t="shared" si="18"/>
        <v>0</v>
      </c>
    </row>
    <row r="89" spans="1:30" x14ac:dyDescent="0.55000000000000004">
      <c r="A89" s="1">
        <v>105</v>
      </c>
      <c r="B89" s="1">
        <v>80</v>
      </c>
      <c r="C89" s="1">
        <v>699.91424098710513</v>
      </c>
      <c r="D89" s="1">
        <f t="shared" si="33"/>
        <v>320.83587435250911</v>
      </c>
      <c r="E89" s="1">
        <f t="shared" si="34"/>
        <v>0.54160687757970616</v>
      </c>
      <c r="F89" s="1">
        <f t="shared" si="35"/>
        <v>3.2125001775638404E-3</v>
      </c>
      <c r="G89" s="1">
        <f t="shared" si="26"/>
        <v>7.0081770873916972E-3</v>
      </c>
      <c r="H89" s="1">
        <f t="shared" si="27"/>
        <v>2.0176975860151457E-2</v>
      </c>
      <c r="I89" s="1">
        <f>SUMPRODUCT(F89:$F$109, H89:$H$109)/(1+$G$1)*(1+$G$1)^B89/G89</f>
        <v>0.90781471986113293</v>
      </c>
      <c r="J89" s="1">
        <f t="shared" si="36"/>
        <v>1.9358908829162085</v>
      </c>
      <c r="L89">
        <f t="shared" si="40"/>
        <v>90177.646331325974</v>
      </c>
      <c r="M89">
        <f t="shared" si="37"/>
        <v>328.32736495400002</v>
      </c>
      <c r="N89">
        <f t="shared" si="38"/>
        <v>16.416368247700003</v>
      </c>
      <c r="O89">
        <f t="shared" si="28"/>
        <v>45839.31224202938</v>
      </c>
      <c r="P89">
        <f t="shared" si="29"/>
        <v>90794.125754371853</v>
      </c>
      <c r="R89">
        <f t="shared" si="39"/>
        <v>90177.646331308264</v>
      </c>
      <c r="Y89">
        <f t="shared" si="30"/>
        <v>0</v>
      </c>
      <c r="AA89">
        <f t="shared" si="31"/>
        <v>0</v>
      </c>
      <c r="AB89">
        <f t="shared" si="32"/>
        <v>0</v>
      </c>
      <c r="AC89">
        <f t="shared" si="17"/>
        <v>0</v>
      </c>
      <c r="AD89">
        <f t="shared" si="18"/>
        <v>0</v>
      </c>
    </row>
    <row r="90" spans="1:30" x14ac:dyDescent="0.55000000000000004">
      <c r="A90" s="1">
        <v>106</v>
      </c>
      <c r="B90" s="1">
        <v>81</v>
      </c>
      <c r="C90" s="1">
        <v>379.07836663459602</v>
      </c>
      <c r="D90" s="1">
        <f t="shared" si="33"/>
        <v>188.79454902003786</v>
      </c>
      <c r="E90" s="1">
        <f t="shared" si="34"/>
        <v>0.50196432812526581</v>
      </c>
      <c r="F90" s="1">
        <f t="shared" si="35"/>
        <v>1.8903825000055317E-3</v>
      </c>
      <c r="G90" s="1">
        <f t="shared" si="26"/>
        <v>3.7956769098278571E-3</v>
      </c>
      <c r="H90" s="1">
        <f t="shared" si="27"/>
        <v>1.9216167485858526E-2</v>
      </c>
      <c r="I90" s="1">
        <f>SUMPRODUCT(F90:$F$109, H90:$H$109)/(1+$G$1)*(1+$G$1)^B90/G90</f>
        <v>0.91360053558602705</v>
      </c>
      <c r="J90" s="1">
        <f t="shared" si="36"/>
        <v>1.8143887526934319</v>
      </c>
      <c r="L90">
        <f t="shared" si="40"/>
        <v>90794.125754371853</v>
      </c>
      <c r="M90">
        <f t="shared" si="37"/>
        <v>328.32736495400002</v>
      </c>
      <c r="N90">
        <f t="shared" si="38"/>
        <v>16.416368247700003</v>
      </c>
      <c r="O90">
        <f t="shared" si="28"/>
        <v>49803.567187473425</v>
      </c>
      <c r="P90">
        <f t="shared" si="29"/>
        <v>91356.633991160401</v>
      </c>
      <c r="R90">
        <f t="shared" si="39"/>
        <v>90794.125754337409</v>
      </c>
      <c r="Y90">
        <f t="shared" si="30"/>
        <v>0</v>
      </c>
      <c r="AA90">
        <f t="shared" si="31"/>
        <v>0</v>
      </c>
      <c r="AB90">
        <f t="shared" si="32"/>
        <v>0</v>
      </c>
      <c r="AC90">
        <f t="shared" ref="AC90:AC96" si="41">$G$4*($G$3-U90)*T90*(1+V90)</f>
        <v>0</v>
      </c>
      <c r="AD90">
        <f t="shared" ref="AD90:AD96" si="42">SUM(AA90:AC90)</f>
        <v>0</v>
      </c>
    </row>
    <row r="91" spans="1:30" x14ac:dyDescent="0.55000000000000004">
      <c r="A91" s="1">
        <v>107</v>
      </c>
      <c r="B91" s="1">
        <v>82</v>
      </c>
      <c r="C91" s="1">
        <v>190.28381761455816</v>
      </c>
      <c r="D91" s="1">
        <f t="shared" si="33"/>
        <v>102.58979483632899</v>
      </c>
      <c r="E91" s="1">
        <f t="shared" si="34"/>
        <v>0.46085906766840012</v>
      </c>
      <c r="F91" s="1">
        <f t="shared" si="35"/>
        <v>1.0272222044777938E-3</v>
      </c>
      <c r="G91" s="1">
        <f t="shared" si="26"/>
        <v>1.9052944098223252E-3</v>
      </c>
      <c r="H91" s="1">
        <f t="shared" si="27"/>
        <v>1.8301111891293836E-2</v>
      </c>
      <c r="I91" s="1">
        <f>SUMPRODUCT(F91:$F$109, H91:$H$109)/(1+$G$1)*(1+$G$1)^B91/G91</f>
        <v>0.91887981804055685</v>
      </c>
      <c r="J91" s="1">
        <f t="shared" si="36"/>
        <v>1.7035238211483061</v>
      </c>
      <c r="L91">
        <f t="shared" si="40"/>
        <v>91356.633991160401</v>
      </c>
      <c r="M91">
        <f t="shared" si="37"/>
        <v>328.32736495400002</v>
      </c>
      <c r="N91">
        <f t="shared" si="38"/>
        <v>16.416368247700003</v>
      </c>
      <c r="O91">
        <f t="shared" si="28"/>
        <v>53914.093233159991</v>
      </c>
      <c r="P91">
        <f t="shared" si="29"/>
        <v>91867.301685736267</v>
      </c>
      <c r="R91">
        <f t="shared" si="39"/>
        <v>91356.633991088398</v>
      </c>
      <c r="Y91">
        <f t="shared" si="30"/>
        <v>0</v>
      </c>
      <c r="AA91">
        <f t="shared" si="31"/>
        <v>0</v>
      </c>
      <c r="AB91">
        <f t="shared" si="32"/>
        <v>0</v>
      </c>
      <c r="AC91">
        <f t="shared" si="41"/>
        <v>0</v>
      </c>
      <c r="AD91">
        <f t="shared" si="42"/>
        <v>0</v>
      </c>
    </row>
    <row r="92" spans="1:30" x14ac:dyDescent="0.55000000000000004">
      <c r="A92" s="1">
        <v>108</v>
      </c>
      <c r="B92" s="1">
        <v>83</v>
      </c>
      <c r="C92" s="1">
        <v>87.694022778229169</v>
      </c>
      <c r="D92" s="1">
        <f t="shared" si="33"/>
        <v>50.979961680581525</v>
      </c>
      <c r="E92" s="1">
        <f t="shared" si="34"/>
        <v>0.4186609296108405</v>
      </c>
      <c r="F92" s="1">
        <f t="shared" si="35"/>
        <v>5.104576795895491E-4</v>
      </c>
      <c r="G92" s="1">
        <f t="shared" si="26"/>
        <v>8.7807220534453145E-4</v>
      </c>
      <c r="H92" s="1">
        <f t="shared" si="27"/>
        <v>1.7429630372660796E-2</v>
      </c>
      <c r="I92" s="1">
        <f>SUMPRODUCT(F92:$F$109, H92:$H$109)/(1+$G$1)*(1+$G$1)^B92/G92</f>
        <v>0.92367256385909802</v>
      </c>
      <c r="J92" s="1">
        <f t="shared" si="36"/>
        <v>1.6028761589589418</v>
      </c>
      <c r="L92">
        <f t="shared" si="40"/>
        <v>91867.301685736267</v>
      </c>
      <c r="M92">
        <f t="shared" si="37"/>
        <v>328.32736495400002</v>
      </c>
      <c r="N92">
        <f t="shared" si="38"/>
        <v>16.416368247700003</v>
      </c>
      <c r="O92">
        <f t="shared" si="28"/>
        <v>58133.907038915953</v>
      </c>
      <c r="P92">
        <f t="shared" si="29"/>
        <v>92328.334324340249</v>
      </c>
      <c r="R92">
        <f t="shared" si="39"/>
        <v>91867.301685572151</v>
      </c>
      <c r="Y92">
        <f t="shared" si="30"/>
        <v>0</v>
      </c>
      <c r="AA92">
        <f t="shared" si="31"/>
        <v>0</v>
      </c>
      <c r="AB92">
        <f t="shared" si="32"/>
        <v>0</v>
      </c>
      <c r="AC92">
        <f t="shared" si="41"/>
        <v>0</v>
      </c>
      <c r="AD92">
        <f t="shared" si="42"/>
        <v>0</v>
      </c>
    </row>
    <row r="93" spans="1:30" x14ac:dyDescent="0.55000000000000004">
      <c r="A93" s="1">
        <v>109</v>
      </c>
      <c r="B93" s="1">
        <v>84</v>
      </c>
      <c r="C93" s="1">
        <v>36.714061097647644</v>
      </c>
      <c r="D93" s="1">
        <f t="shared" si="33"/>
        <v>22.916013172983696</v>
      </c>
      <c r="E93" s="1">
        <f t="shared" si="34"/>
        <v>0.37582461629525421</v>
      </c>
      <c r="F93" s="1">
        <f t="shared" si="35"/>
        <v>2.2945593766855426E-4</v>
      </c>
      <c r="G93" s="1">
        <f t="shared" si="26"/>
        <v>3.6761452575498235E-4</v>
      </c>
      <c r="H93" s="1">
        <f t="shared" si="27"/>
        <v>1.6599647973962663E-2</v>
      </c>
      <c r="I93" s="1">
        <f>SUMPRODUCT(F93:$F$109, H93:$H$109)/(1+$G$1)*(1+$G$1)^B93/G93</f>
        <v>0.92799947208838696</v>
      </c>
      <c r="J93" s="1">
        <f t="shared" si="36"/>
        <v>1.512011086143874</v>
      </c>
      <c r="L93">
        <f t="shared" si="40"/>
        <v>92328.334324340249</v>
      </c>
      <c r="M93">
        <f t="shared" si="37"/>
        <v>328.32736495400002</v>
      </c>
      <c r="N93">
        <f t="shared" si="38"/>
        <v>16.416368247700003</v>
      </c>
      <c r="O93">
        <f t="shared" si="28"/>
        <v>62417.538370474569</v>
      </c>
      <c r="P93">
        <f t="shared" si="29"/>
        <v>92741.980448778981</v>
      </c>
      <c r="R93">
        <f t="shared" si="39"/>
        <v>92328.33432392859</v>
      </c>
      <c r="Y93">
        <f t="shared" si="30"/>
        <v>0</v>
      </c>
      <c r="AA93">
        <f t="shared" si="31"/>
        <v>0</v>
      </c>
      <c r="AB93">
        <f t="shared" si="32"/>
        <v>0</v>
      </c>
      <c r="AC93">
        <f t="shared" si="41"/>
        <v>0</v>
      </c>
      <c r="AD93">
        <f t="shared" si="42"/>
        <v>0</v>
      </c>
    </row>
    <row r="94" spans="1:30" x14ac:dyDescent="0.55000000000000004">
      <c r="A94" s="1">
        <v>110</v>
      </c>
      <c r="B94" s="1">
        <v>85</v>
      </c>
      <c r="C94" s="1">
        <v>13.798047924663946</v>
      </c>
      <c r="D94" s="1">
        <f t="shared" si="33"/>
        <v>9.2048740394403517</v>
      </c>
      <c r="E94" s="1">
        <f t="shared" si="34"/>
        <v>0.33288577560404881</v>
      </c>
      <c r="F94" s="1">
        <f t="shared" si="35"/>
        <v>9.2167559334917183E-5</v>
      </c>
      <c r="G94" s="1">
        <f t="shared" si="26"/>
        <v>1.3815858808642809E-4</v>
      </c>
      <c r="H94" s="1">
        <f t="shared" si="27"/>
        <v>1.580918854663111E-2</v>
      </c>
      <c r="I94" s="1">
        <f>SUMPRODUCT(F94:$F$109, H94:$H$109)/(1+$G$1)*(1+$G$1)^B94/G94</f>
        <v>0.9318816458603616</v>
      </c>
      <c r="J94" s="1">
        <f t="shared" si="36"/>
        <v>1.4304854369324065</v>
      </c>
      <c r="L94">
        <f t="shared" si="40"/>
        <v>92741.980448778981</v>
      </c>
      <c r="M94">
        <f t="shared" si="37"/>
        <v>328.32736495400002</v>
      </c>
      <c r="N94">
        <f t="shared" si="38"/>
        <v>16.416368247700003</v>
      </c>
      <c r="O94">
        <f t="shared" si="28"/>
        <v>66711.422439595117</v>
      </c>
      <c r="P94">
        <f t="shared" si="29"/>
        <v>93110.507716711989</v>
      </c>
      <c r="R94">
        <f t="shared" si="39"/>
        <v>92741.980447628725</v>
      </c>
      <c r="Y94">
        <f t="shared" si="30"/>
        <v>0</v>
      </c>
      <c r="AA94">
        <f t="shared" si="31"/>
        <v>0</v>
      </c>
      <c r="AB94">
        <f t="shared" si="32"/>
        <v>0</v>
      </c>
      <c r="AC94">
        <f t="shared" si="41"/>
        <v>0</v>
      </c>
      <c r="AD94">
        <f t="shared" si="42"/>
        <v>0</v>
      </c>
    </row>
    <row r="95" spans="1:30" x14ac:dyDescent="0.55000000000000004">
      <c r="A95" s="1">
        <v>111</v>
      </c>
      <c r="B95" s="1">
        <v>86</v>
      </c>
      <c r="C95" s="1">
        <v>4.5931738852235933</v>
      </c>
      <c r="D95" s="1">
        <f t="shared" si="33"/>
        <v>3.2590855652449999</v>
      </c>
      <c r="E95" s="1">
        <f t="shared" si="34"/>
        <v>0.29045021009772864</v>
      </c>
      <c r="F95" s="1">
        <f t="shared" si="35"/>
        <v>3.2632924788023885E-5</v>
      </c>
      <c r="G95" s="1">
        <f t="shared" si="26"/>
        <v>4.5991028751510911E-5</v>
      </c>
      <c r="H95" s="1">
        <f t="shared" si="27"/>
        <v>1.5056370044410581E-2</v>
      </c>
      <c r="I95" s="1">
        <f>SUMPRODUCT(F95:$F$109, H95:$H$109)/(1+$G$1)*(1+$G$1)^B95/G95</f>
        <v>0.93534036770552198</v>
      </c>
      <c r="J95" s="1">
        <f t="shared" si="36"/>
        <v>1.3578522781840385</v>
      </c>
      <c r="L95">
        <f t="shared" si="40"/>
        <v>93110.507716711989</v>
      </c>
      <c r="M95">
        <f t="shared" si="37"/>
        <v>328.32736495400002</v>
      </c>
      <c r="N95">
        <f t="shared" si="38"/>
        <v>16.416368247700003</v>
      </c>
      <c r="O95">
        <f t="shared" si="28"/>
        <v>70954.978990227144</v>
      </c>
      <c r="P95">
        <f t="shared" si="29"/>
        <v>93436.188769602479</v>
      </c>
      <c r="R95">
        <f t="shared" si="39"/>
        <v>93110.507713083891</v>
      </c>
      <c r="Y95">
        <f t="shared" si="30"/>
        <v>0</v>
      </c>
      <c r="AA95">
        <f t="shared" si="31"/>
        <v>0</v>
      </c>
      <c r="AB95">
        <f t="shared" si="32"/>
        <v>0</v>
      </c>
      <c r="AC95">
        <f t="shared" si="41"/>
        <v>0</v>
      </c>
      <c r="AD95">
        <f t="shared" si="42"/>
        <v>0</v>
      </c>
    </row>
    <row r="96" spans="1:30" x14ac:dyDescent="0.55000000000000004">
      <c r="A96" s="1">
        <v>112</v>
      </c>
      <c r="B96" s="1">
        <v>87</v>
      </c>
      <c r="C96" s="1">
        <v>1.3340883199785931</v>
      </c>
      <c r="D96" s="1">
        <f t="shared" si="33"/>
        <v>1.0016668890595204</v>
      </c>
      <c r="E96" s="1">
        <f t="shared" si="34"/>
        <v>0.24917498035243041</v>
      </c>
      <c r="F96" s="1">
        <f t="shared" si="35"/>
        <v>1.0029598670839421E-5</v>
      </c>
      <c r="G96" s="1">
        <f t="shared" si="26"/>
        <v>1.3358103963487021E-5</v>
      </c>
      <c r="H96" s="1">
        <f t="shared" si="27"/>
        <v>1.4339400042295789E-2</v>
      </c>
      <c r="I96" s="1">
        <f>SUMPRODUCT(F96:$F$109, H96:$H$109)/(1+$G$1)*(1+$G$1)^B96/G96</f>
        <v>0.93839696689087926</v>
      </c>
      <c r="J96" s="1">
        <f t="shared" si="36"/>
        <v>1.2936636952915357</v>
      </c>
      <c r="L96">
        <f t="shared" si="40"/>
        <v>93436.188769602479</v>
      </c>
      <c r="M96">
        <f t="shared" si="37"/>
        <v>328.32736495400002</v>
      </c>
      <c r="N96">
        <f t="shared" si="38"/>
        <v>16.416368247700003</v>
      </c>
      <c r="O96">
        <f t="shared" si="28"/>
        <v>75082.501964756957</v>
      </c>
      <c r="P96">
        <f t="shared" si="29"/>
        <v>93721.29881112877</v>
      </c>
      <c r="R96">
        <f t="shared" si="39"/>
        <v>93436.188756486794</v>
      </c>
      <c r="Y96">
        <f t="shared" si="30"/>
        <v>0</v>
      </c>
      <c r="AA96">
        <f t="shared" si="31"/>
        <v>0</v>
      </c>
      <c r="AB96">
        <f t="shared" si="32"/>
        <v>0</v>
      </c>
      <c r="AC96">
        <f t="shared" si="41"/>
        <v>0</v>
      </c>
      <c r="AD96">
        <f t="shared" si="42"/>
        <v>0</v>
      </c>
    </row>
    <row r="97" spans="1:30" x14ac:dyDescent="0.55000000000000004">
      <c r="A97" s="1">
        <v>113</v>
      </c>
      <c r="B97" s="1">
        <v>88</v>
      </c>
      <c r="C97" s="1">
        <v>0.33242143091907284</v>
      </c>
      <c r="D97" s="1">
        <f t="shared" si="33"/>
        <v>0.2626991085539731</v>
      </c>
      <c r="E97" s="1">
        <f t="shared" si="34"/>
        <v>0.20974075640169373</v>
      </c>
      <c r="F97" s="1">
        <f t="shared" si="35"/>
        <v>2.6303820748806524E-6</v>
      </c>
      <c r="G97" s="1">
        <f t="shared" si="26"/>
        <v>3.3285052926476013E-6</v>
      </c>
      <c r="H97" s="1">
        <f t="shared" si="27"/>
        <v>1.3656571468853134E-2</v>
      </c>
      <c r="I97" s="1">
        <f>SUMPRODUCT(F97:$F$109, H97:$H$109)/(1+$G$1)*(1+$G$1)^B97/G97</f>
        <v>0.94107279653916553</v>
      </c>
      <c r="J97" s="1">
        <f t="shared" si="36"/>
        <v>1.2374712726775239</v>
      </c>
      <c r="L97">
        <f t="shared" si="40"/>
        <v>93721.29881112877</v>
      </c>
      <c r="M97">
        <f t="shared" si="37"/>
        <v>328.32736495400002</v>
      </c>
      <c r="N97">
        <f t="shared" si="38"/>
        <v>16.416368247700003</v>
      </c>
      <c r="O97">
        <f t="shared" si="28"/>
        <v>79025.92435983062</v>
      </c>
      <c r="P97">
        <f t="shared" si="29"/>
        <v>93968.126541175516</v>
      </c>
      <c r="R97">
        <f t="shared" si="39"/>
        <v>93721.298755860291</v>
      </c>
      <c r="Y97">
        <f t="shared" si="30"/>
        <v>0</v>
      </c>
      <c r="AA97">
        <f t="shared" si="31"/>
        <v>0</v>
      </c>
      <c r="AB97">
        <f t="shared" si="32"/>
        <v>0</v>
      </c>
      <c r="AC97">
        <f>$G$4*($G$3-U97)*T97*(1+V97)</f>
        <v>0</v>
      </c>
      <c r="AD97">
        <f>SUM(AA97:AC97)</f>
        <v>0</v>
      </c>
    </row>
    <row r="98" spans="1:30" x14ac:dyDescent="0.55000000000000004">
      <c r="A98" s="1">
        <v>114</v>
      </c>
      <c r="B98" s="1">
        <v>89</v>
      </c>
      <c r="C98" s="1">
        <v>6.9722322365099718E-2</v>
      </c>
      <c r="D98" s="1">
        <f t="shared" si="33"/>
        <v>5.7673206160201641E-2</v>
      </c>
      <c r="E98" s="1">
        <f t="shared" si="34"/>
        <v>0.17281576109589539</v>
      </c>
      <c r="F98" s="1">
        <f t="shared" si="35"/>
        <v>5.7747652254983814E-7</v>
      </c>
      <c r="G98" s="1">
        <f t="shared" si="26"/>
        <v>6.9812321776694892E-7</v>
      </c>
      <c r="H98" s="1">
        <f t="shared" si="27"/>
        <v>1.3006258541764888E-2</v>
      </c>
      <c r="I98" s="1">
        <f>SUMPRODUCT(F98:$F$109, H98:$H$109)/(1+$G$1)*(1+$G$1)^B98/G98</f>
        <v>0.94338933530335911</v>
      </c>
      <c r="J98" s="1">
        <f t="shared" si="36"/>
        <v>1.1888239586294587</v>
      </c>
      <c r="L98">
        <f t="shared" si="40"/>
        <v>93968.126541175516</v>
      </c>
      <c r="M98">
        <f t="shared" si="37"/>
        <v>328.32736495400002</v>
      </c>
      <c r="N98">
        <f t="shared" si="38"/>
        <v>16.416368247700003</v>
      </c>
      <c r="O98">
        <f t="shared" si="28"/>
        <v>82718.423890410471</v>
      </c>
      <c r="P98" s="3">
        <f t="shared" si="29"/>
        <v>94178.999769205766</v>
      </c>
      <c r="R98">
        <f t="shared" si="39"/>
        <v>93968.126264491468</v>
      </c>
      <c r="Y98">
        <f t="shared" si="30"/>
        <v>0</v>
      </c>
      <c r="AA98">
        <f t="shared" si="31"/>
        <v>0</v>
      </c>
      <c r="AB98">
        <f t="shared" si="32"/>
        <v>0</v>
      </c>
      <c r="AC98">
        <f t="shared" ref="AC98:AC99" si="43">$G$4*($G$3-U98)*T98*(1+V98)</f>
        <v>0</v>
      </c>
      <c r="AD98">
        <f t="shared" ref="AD98:AD99" si="44">SUM(AA98:AC98)</f>
        <v>0</v>
      </c>
    </row>
    <row r="99" spans="1:30" x14ac:dyDescent="0.55000000000000004">
      <c r="A99" s="1">
        <v>115</v>
      </c>
      <c r="B99" s="1">
        <v>90</v>
      </c>
      <c r="C99" s="1">
        <v>1.2049116204898076E-2</v>
      </c>
      <c r="D99" s="1">
        <f t="shared" si="33"/>
        <v>1.0374131969290594E-2</v>
      </c>
      <c r="E99" s="1">
        <f t="shared" si="34"/>
        <v>0.13901303690029859</v>
      </c>
      <c r="F99" s="1">
        <f t="shared" si="35"/>
        <v>1.0387523172299548E-7</v>
      </c>
      <c r="G99" s="1">
        <f t="shared" si="26"/>
        <v>1.2064669521711078E-7</v>
      </c>
      <c r="H99" s="1">
        <f t="shared" si="27"/>
        <v>1.2386912896918942E-2</v>
      </c>
      <c r="I99" s="1">
        <f>SUMPRODUCT(F99:$F$109, H99:$H$109)/(1+$G$1)*(1+$G$1)^B99/G99</f>
        <v>0.9453684208453994</v>
      </c>
      <c r="J99" s="1">
        <f t="shared" si="36"/>
        <v>1.1472631622466125</v>
      </c>
      <c r="L99">
        <f t="shared" si="40"/>
        <v>94178.999769205766</v>
      </c>
      <c r="M99">
        <f t="shared" si="37"/>
        <v>328.32736495400002</v>
      </c>
      <c r="N99">
        <f t="shared" si="38"/>
        <v>16.416368247700003</v>
      </c>
      <c r="O99">
        <f t="shared" si="28"/>
        <v>86098.696309970153</v>
      </c>
      <c r="P99">
        <f t="shared" si="29"/>
        <v>94356.330073164267</v>
      </c>
      <c r="R99" s="2">
        <f t="shared" si="39"/>
        <v>94178.998088119173</v>
      </c>
      <c r="Y99">
        <f t="shared" si="30"/>
        <v>0</v>
      </c>
      <c r="AA99">
        <f t="shared" si="31"/>
        <v>0</v>
      </c>
      <c r="AB99">
        <f t="shared" si="32"/>
        <v>0</v>
      </c>
      <c r="AC99">
        <f t="shared" si="43"/>
        <v>0</v>
      </c>
      <c r="AD99">
        <f t="shared" si="44"/>
        <v>0</v>
      </c>
    </row>
    <row r="100" spans="1:30" x14ac:dyDescent="0.55000000000000004">
      <c r="A100" s="1">
        <v>116</v>
      </c>
      <c r="B100" s="1">
        <v>91</v>
      </c>
      <c r="C100" s="1">
        <v>1.6749842356074821E-3</v>
      </c>
      <c r="D100" s="1">
        <f t="shared" si="33"/>
        <v>1.4926715080778679E-3</v>
      </c>
      <c r="E100" s="1">
        <f t="shared" si="34"/>
        <v>0.10884444381859706</v>
      </c>
      <c r="F100" s="1">
        <f t="shared" si="35"/>
        <v>1.4945982878074416E-8</v>
      </c>
      <c r="G100" s="1">
        <f t="shared" si="26"/>
        <v>1.67714634941153E-8</v>
      </c>
      <c r="H100" s="1">
        <f t="shared" si="27"/>
        <v>1.1797059901827561E-2</v>
      </c>
      <c r="I100" s="1">
        <f>SUMPRODUCT(F100:$F$109, H100:$H$109)/(1+$G$1)*(1+$G$1)^B100/G100</f>
        <v>0.94703260732580574</v>
      </c>
      <c r="J100" s="1">
        <f t="shared" si="36"/>
        <v>1.1123152461580794</v>
      </c>
      <c r="L100">
        <f t="shared" si="40"/>
        <v>94356.330073164267</v>
      </c>
      <c r="M100">
        <f t="shared" si="37"/>
        <v>328.32736495400002</v>
      </c>
      <c r="N100">
        <f t="shared" si="38"/>
        <v>16.416368247700003</v>
      </c>
      <c r="O100">
        <f t="shared" si="28"/>
        <v>89115.555618140294</v>
      </c>
      <c r="P100">
        <f t="shared" si="29"/>
        <v>94502.733849849916</v>
      </c>
      <c r="R100">
        <f t="shared" si="39"/>
        <v>94356.317375499799</v>
      </c>
    </row>
    <row r="101" spans="1:30" x14ac:dyDescent="0.55000000000000004">
      <c r="A101" s="1">
        <v>117</v>
      </c>
      <c r="B101" s="1">
        <v>92</v>
      </c>
      <c r="C101" s="1">
        <v>1.8231272752961434E-4</v>
      </c>
      <c r="D101" s="1">
        <f t="shared" si="33"/>
        <v>1.6723974911049427E-4</v>
      </c>
      <c r="E101" s="1">
        <f t="shared" si="34"/>
        <v>8.2676501105341887E-2</v>
      </c>
      <c r="F101" s="1">
        <f t="shared" si="35"/>
        <v>1.674556265871E-9</v>
      </c>
      <c r="G101" s="1">
        <f t="shared" si="26"/>
        <v>1.8254806160408845E-9</v>
      </c>
      <c r="H101" s="1">
        <f t="shared" si="27"/>
        <v>1.123529514459768E-2</v>
      </c>
      <c r="I101" s="1">
        <f>SUMPRODUCT(F101:$F$109, H101:$H$109)/(1+$G$1)*(1+$G$1)^B101/G101</f>
        <v>0.94840561345268493</v>
      </c>
      <c r="J101" s="1">
        <f t="shared" si="36"/>
        <v>1.0834821174936167</v>
      </c>
      <c r="L101">
        <f t="shared" si="40"/>
        <v>94502.733849849916</v>
      </c>
      <c r="M101">
        <f t="shared" si="37"/>
        <v>328.32736495400002</v>
      </c>
      <c r="N101">
        <f t="shared" si="38"/>
        <v>16.416368247700003</v>
      </c>
      <c r="O101">
        <f t="shared" si="28"/>
        <v>91732.349889465811</v>
      </c>
      <c r="P101">
        <f t="shared" si="29"/>
        <v>94622.136820359039</v>
      </c>
      <c r="R101">
        <f t="shared" si="39"/>
        <v>94502.611358087612</v>
      </c>
    </row>
    <row r="102" spans="1:30" x14ac:dyDescent="0.55000000000000004">
      <c r="A102" s="1">
        <v>118</v>
      </c>
      <c r="B102" s="1">
        <v>93</v>
      </c>
      <c r="C102" s="1">
        <v>1.5072978419120053E-5</v>
      </c>
      <c r="D102" s="1">
        <f t="shared" si="33"/>
        <v>1.4158131578109152E-5</v>
      </c>
      <c r="E102" s="1">
        <f t="shared" si="34"/>
        <v>6.0694496838821117E-2</v>
      </c>
      <c r="F102" s="1">
        <f t="shared" si="35"/>
        <v>1.4176407267559719E-10</v>
      </c>
      <c r="G102" s="1">
        <f t="shared" si="26"/>
        <v>1.5092435016988436E-10</v>
      </c>
      <c r="H102" s="1">
        <f t="shared" si="27"/>
        <v>1.0700281090093026E-2</v>
      </c>
      <c r="I102" s="1">
        <f>SUMPRODUCT(F102:$F$109, H102:$H$109)/(1+$G$1)*(1+$G$1)^B102/G102</f>
        <v>0.94951278998415578</v>
      </c>
      <c r="J102" s="1">
        <f t="shared" si="36"/>
        <v>1.0602314103327286</v>
      </c>
      <c r="L102">
        <f t="shared" si="40"/>
        <v>94622.136820359039</v>
      </c>
      <c r="M102">
        <f t="shared" si="37"/>
        <v>328.32736495400002</v>
      </c>
      <c r="N102">
        <f t="shared" si="38"/>
        <v>16.416368247700003</v>
      </c>
      <c r="O102">
        <f t="shared" si="28"/>
        <v>93930.550316117893</v>
      </c>
      <c r="P102">
        <f t="shared" si="29"/>
        <v>94740.053732891567</v>
      </c>
      <c r="R102">
        <f t="shared" si="39"/>
        <v>94620.581162479371</v>
      </c>
    </row>
    <row r="103" spans="1:30" x14ac:dyDescent="0.55000000000000004">
      <c r="A103" s="1">
        <v>119</v>
      </c>
      <c r="B103" s="1">
        <v>94</v>
      </c>
      <c r="C103" s="1">
        <v>9.1484684101090099E-7</v>
      </c>
      <c r="D103" s="1">
        <f t="shared" si="33"/>
        <v>8.7561668177901099E-7</v>
      </c>
      <c r="E103" s="1">
        <f t="shared" si="34"/>
        <v>4.2881668792276589E-2</v>
      </c>
      <c r="F103" s="1">
        <f t="shared" si="35"/>
        <v>8.7674695087318095E-12</v>
      </c>
      <c r="G103" s="1">
        <f t="shared" si="26"/>
        <v>9.1602774942871781E-12</v>
      </c>
      <c r="H103" s="1">
        <f t="shared" si="27"/>
        <v>1.0190743895326695E-2</v>
      </c>
      <c r="I103" s="1">
        <f>SUMPRODUCT(F103:$F$109, H103:$H$109)/(1+$G$1)*(1+$G$1)^B103/G103</f>
        <v>0.95038148969858394</v>
      </c>
      <c r="J103" s="1">
        <f t="shared" si="36"/>
        <v>1.0419887163297374</v>
      </c>
      <c r="L103">
        <f t="shared" si="40"/>
        <v>94740.053732891567</v>
      </c>
      <c r="M103">
        <f t="shared" si="37"/>
        <v>328.32736495400002</v>
      </c>
      <c r="N103">
        <f t="shared" si="38"/>
        <v>16.416368247700003</v>
      </c>
      <c r="O103">
        <f t="shared" si="28"/>
        <v>95711.833120772353</v>
      </c>
      <c r="P103">
        <f t="shared" si="29"/>
        <v>95442.410721724649</v>
      </c>
      <c r="R103">
        <f t="shared" si="39"/>
        <v>94713.141230791269</v>
      </c>
    </row>
    <row r="104" spans="1:30" x14ac:dyDescent="0.55000000000000004">
      <c r="A104" s="1">
        <v>120</v>
      </c>
      <c r="B104" s="1">
        <v>95</v>
      </c>
      <c r="C104" s="1">
        <v>3.9230159231889976E-8</v>
      </c>
      <c r="D104" s="1">
        <f t="shared" si="33"/>
        <v>3.809173197679429E-8</v>
      </c>
      <c r="E104" s="1">
        <f t="shared" si="34"/>
        <v>2.9019185172469705E-2</v>
      </c>
      <c r="F104" s="1">
        <f t="shared" si="35"/>
        <v>3.8140901788531204E-13</v>
      </c>
      <c r="G104" s="1">
        <f t="shared" si="26"/>
        <v>3.9280798555536807E-13</v>
      </c>
      <c r="H104" s="1">
        <f t="shared" si="27"/>
        <v>9.7054703765016102E-3</v>
      </c>
      <c r="I104" s="1">
        <f>SUMPRODUCT(F104:$F$109, H104:$H$109)/(1+$G$1)*(1+$G$1)^B104/G104</f>
        <v>0.95104118203382582</v>
      </c>
      <c r="J104" s="1">
        <f t="shared" si="36"/>
        <v>1.0281351772896579</v>
      </c>
      <c r="L104">
        <f t="shared" si="40"/>
        <v>95442.410721724649</v>
      </c>
      <c r="M104">
        <f t="shared" si="37"/>
        <v>328.32736495400002</v>
      </c>
      <c r="N104">
        <f t="shared" si="38"/>
        <v>16.416368247700003</v>
      </c>
      <c r="O104">
        <f t="shared" si="28"/>
        <v>97098.081482753041</v>
      </c>
      <c r="P104">
        <f t="shared" si="29"/>
        <v>118678.60179846566</v>
      </c>
      <c r="R104">
        <f t="shared" si="39"/>
        <v>94783.431535485346</v>
      </c>
    </row>
    <row r="105" spans="1:30" x14ac:dyDescent="0.55000000000000004">
      <c r="A105" s="1">
        <v>121</v>
      </c>
      <c r="B105" s="1">
        <v>96</v>
      </c>
      <c r="C105" s="1">
        <v>1.1384272550956871E-9</v>
      </c>
      <c r="D105" s="1">
        <f t="shared" si="33"/>
        <v>1.1171274655460945E-9</v>
      </c>
      <c r="E105" s="1">
        <f t="shared" si="34"/>
        <v>1.8709838028080496E-2</v>
      </c>
      <c r="F105" s="1">
        <f t="shared" si="35"/>
        <v>1.1185694831261956E-14</v>
      </c>
      <c r="G105" s="1">
        <f t="shared" si="26"/>
        <v>1.1398967670056032E-14</v>
      </c>
      <c r="H105" s="1">
        <f t="shared" si="27"/>
        <v>9.2433051204777253E-3</v>
      </c>
      <c r="I105" s="1">
        <f>SUMPRODUCT(F105:$F$109, H105:$H$109)/(1+$G$1)*(1+$G$1)^B105/G105</f>
        <v>0.95152314387457504</v>
      </c>
      <c r="J105" s="1">
        <f t="shared" si="36"/>
        <v>1.0180139786339242</v>
      </c>
      <c r="L105">
        <f t="shared" si="40"/>
        <v>118678.60179846566</v>
      </c>
      <c r="M105">
        <f t="shared" si="37"/>
        <v>328.32736495400002</v>
      </c>
      <c r="N105">
        <f t="shared" si="38"/>
        <v>16.416368247700003</v>
      </c>
      <c r="O105">
        <f t="shared" si="28"/>
        <v>98129.016197191959</v>
      </c>
      <c r="P105">
        <f t="shared" ref="P105:P109" si="45">((L105+M105-N105)*(1+$G$1)-O105)/E105</f>
        <v>1432990.6115434852</v>
      </c>
      <c r="R105">
        <f t="shared" si="39"/>
        <v>94834.784632720854</v>
      </c>
    </row>
    <row r="106" spans="1:30" x14ac:dyDescent="0.55000000000000004">
      <c r="A106" s="1">
        <v>122</v>
      </c>
      <c r="B106" s="1">
        <v>97</v>
      </c>
      <c r="C106" s="1">
        <v>2.1299789549592581E-11</v>
      </c>
      <c r="D106" s="1">
        <f t="shared" si="33"/>
        <v>2.105646054962183E-11</v>
      </c>
      <c r="E106" s="1">
        <f t="shared" si="34"/>
        <v>1.1424009584893121E-2</v>
      </c>
      <c r="F106" s="1">
        <f t="shared" si="35"/>
        <v>2.1083640783949358E-16</v>
      </c>
      <c r="G106" s="1">
        <f t="shared" si="26"/>
        <v>2.1327283879407444E-16</v>
      </c>
      <c r="H106" s="1">
        <f t="shared" si="27"/>
        <v>8.8031477337883104E-3</v>
      </c>
      <c r="I106" s="1">
        <f>SUMPRODUCT(F106:$F$109, H106:$H$109)/(1+$G$1)*(1+$G$1)^B106/G106</f>
        <v>0.95185960827964966</v>
      </c>
      <c r="J106" s="1">
        <f t="shared" si="36"/>
        <v>1.0109482261273572</v>
      </c>
      <c r="L106">
        <f t="shared" si="40"/>
        <v>1432990.6115434852</v>
      </c>
      <c r="M106">
        <f t="shared" si="37"/>
        <v>328.32736495400002</v>
      </c>
      <c r="N106">
        <f t="shared" si="38"/>
        <v>16.416368247700003</v>
      </c>
      <c r="O106">
        <f t="shared" si="28"/>
        <v>98857.599041510693</v>
      </c>
      <c r="P106">
        <f t="shared" si="45"/>
        <v>123083759.61843573</v>
      </c>
      <c r="R106">
        <f t="shared" si="39"/>
        <v>94870.634959135117</v>
      </c>
    </row>
    <row r="107" spans="1:30" x14ac:dyDescent="0.55000000000000004">
      <c r="A107" s="1">
        <v>123</v>
      </c>
      <c r="B107" s="1">
        <v>98</v>
      </c>
      <c r="C107" s="1">
        <v>2.4332899997075198E-13</v>
      </c>
      <c r="D107" s="1">
        <f t="shared" si="33"/>
        <v>2.4173240859538106E-13</v>
      </c>
      <c r="E107" s="1">
        <f t="shared" si="34"/>
        <v>6.5614512678834518E-3</v>
      </c>
      <c r="F107" s="1">
        <f t="shared" si="35"/>
        <v>2.4204444316048267E-18</v>
      </c>
      <c r="G107" s="1">
        <f t="shared" si="26"/>
        <v>2.4364309545808718E-18</v>
      </c>
      <c r="H107" s="1">
        <f t="shared" si="27"/>
        <v>8.3839502226555323E-3</v>
      </c>
      <c r="I107" s="1">
        <f>SUMPRODUCT(F107:$F$109, H107:$H$109)/(1+$G$1)*(1+$G$1)^B107/G107</f>
        <v>0.95208238383381305</v>
      </c>
      <c r="J107" s="1">
        <f t="shared" si="36"/>
        <v>1.0062699394899259</v>
      </c>
      <c r="L107">
        <f t="shared" si="40"/>
        <v>123083759.61843573</v>
      </c>
      <c r="M107">
        <f t="shared" si="37"/>
        <v>328.32736495400002</v>
      </c>
      <c r="N107">
        <f t="shared" si="38"/>
        <v>16.416368247700003</v>
      </c>
      <c r="O107">
        <f t="shared" si="28"/>
        <v>99343.854873211647</v>
      </c>
      <c r="P107">
        <f t="shared" si="45"/>
        <v>19681458564.377575</v>
      </c>
      <c r="R107">
        <f t="shared" si="39"/>
        <v>94894.371723599412</v>
      </c>
    </row>
    <row r="108" spans="1:30" x14ac:dyDescent="0.55000000000000004">
      <c r="A108" s="1">
        <v>124</v>
      </c>
      <c r="B108" s="1">
        <v>99</v>
      </c>
      <c r="C108" s="1">
        <v>1.596591375370903E-15</v>
      </c>
      <c r="D108" s="1">
        <f t="shared" si="33"/>
        <v>1.5909742576891248E-15</v>
      </c>
      <c r="E108" s="1">
        <f t="shared" si="34"/>
        <v>3.5181936771224369E-3</v>
      </c>
      <c r="F108" s="1">
        <f t="shared" si="35"/>
        <v>1.5930279291991655E-20</v>
      </c>
      <c r="G108" s="1">
        <f t="shared" si="26"/>
        <v>1.598652297604515E-20</v>
      </c>
      <c r="H108" s="1">
        <f t="shared" si="27"/>
        <v>7.9847144977671734E-3</v>
      </c>
      <c r="I108" s="1">
        <f>SUMPRODUCT(F108:$F$109, H108:$H$109)/(1+$G$1)*(1+$G$1)^B108/G108</f>
        <v>0.95222139711214859</v>
      </c>
      <c r="J108" s="1">
        <f t="shared" si="36"/>
        <v>1.0033506606448797</v>
      </c>
      <c r="L108">
        <f t="shared" si="40"/>
        <v>19681458564.377575</v>
      </c>
      <c r="M108">
        <f t="shared" si="37"/>
        <v>328.32736495400002</v>
      </c>
      <c r="N108">
        <f t="shared" si="38"/>
        <v>16.416368247700003</v>
      </c>
      <c r="O108">
        <f t="shared" si="28"/>
        <v>99648.180632287753</v>
      </c>
      <c r="P108">
        <f t="shared" si="45"/>
        <v>5873875649968.4287</v>
      </c>
      <c r="R108">
        <f t="shared" si="39"/>
        <v>94909.183606607185</v>
      </c>
    </row>
    <row r="109" spans="1:30" x14ac:dyDescent="0.55000000000000004">
      <c r="A109" s="1">
        <v>125</v>
      </c>
      <c r="B109" s="1">
        <v>100</v>
      </c>
      <c r="C109" s="1">
        <v>5.6171176817781258E-18</v>
      </c>
      <c r="D109" s="1">
        <f t="shared" si="33"/>
        <v>5.6171176817781258E-18</v>
      </c>
      <c r="E109" s="1">
        <f t="shared" si="34"/>
        <v>0</v>
      </c>
      <c r="F109" s="1">
        <f t="shared" si="35"/>
        <v>5.6243684053494609E-23</v>
      </c>
      <c r="G109" s="1">
        <f t="shared" si="26"/>
        <v>5.6243684053494609E-23</v>
      </c>
      <c r="H109" s="1">
        <f t="shared" si="27"/>
        <v>7.6044899978735007E-3</v>
      </c>
      <c r="I109" s="1">
        <f>SUMPRODUCT(F109:$F$109, H109:$H$109)/(1+$G$1)*(1+$G$1)^B109/G109</f>
        <v>0.95238095238095233</v>
      </c>
      <c r="J109" s="1">
        <f t="shared" si="36"/>
        <v>1.0000000000000011</v>
      </c>
      <c r="L109">
        <f t="shared" si="40"/>
        <v>5873875649968.4287</v>
      </c>
      <c r="M109">
        <f t="shared" si="37"/>
        <v>328.32736495400002</v>
      </c>
      <c r="N109">
        <f t="shared" si="38"/>
        <v>16.416368247700003</v>
      </c>
      <c r="O109">
        <f t="shared" si="28"/>
        <v>100000</v>
      </c>
      <c r="P109" t="e">
        <f t="shared" si="45"/>
        <v>#DIV/0!</v>
      </c>
      <c r="R109">
        <f t="shared" si="39"/>
        <v>94926.184241388939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AF813-861A-44CE-9DED-9A905CE66758}">
  <dimension ref="A1:AN109"/>
  <sheetViews>
    <sheetView tabSelected="1" topLeftCell="B1" workbookViewId="0">
      <selection activeCell="G4" sqref="G4"/>
    </sheetView>
  </sheetViews>
  <sheetFormatPr defaultRowHeight="14.4" x14ac:dyDescent="0.55000000000000004"/>
  <cols>
    <col min="6" max="6" width="13.41796875" customWidth="1"/>
    <col min="7" max="7" width="11.7890625" bestFit="1" customWidth="1"/>
    <col min="10" max="10" width="12" bestFit="1" customWidth="1"/>
    <col min="12" max="12" width="10.7890625" bestFit="1" customWidth="1"/>
    <col min="13" max="13" width="9.7890625" bestFit="1" customWidth="1"/>
    <col min="14" max="14" width="7.3125" bestFit="1" customWidth="1"/>
    <col min="15" max="16" width="10.7890625" bestFit="1" customWidth="1"/>
    <col min="17" max="17" width="13.68359375" bestFit="1" customWidth="1"/>
    <col min="18" max="18" width="10.7890625" bestFit="1" customWidth="1"/>
    <col min="19" max="19" width="17.89453125" bestFit="1" customWidth="1"/>
    <col min="25" max="25" width="11.3671875" bestFit="1" customWidth="1"/>
    <col min="27" max="27" width="11.3671875" bestFit="1" customWidth="1"/>
    <col min="28" max="28" width="10.3671875" bestFit="1" customWidth="1"/>
    <col min="29" max="29" width="8.89453125" bestFit="1" customWidth="1"/>
    <col min="30" max="30" width="11.3671875" bestFit="1" customWidth="1"/>
    <col min="32" max="32" width="11.3671875" bestFit="1" customWidth="1"/>
    <col min="33" max="33" width="8.89453125" bestFit="1" customWidth="1"/>
    <col min="34" max="34" width="10.3671875" bestFit="1" customWidth="1"/>
    <col min="35" max="35" width="11.3671875" bestFit="1" customWidth="1"/>
    <col min="37" max="37" width="10.3671875" bestFit="1" customWidth="1"/>
    <col min="38" max="38" width="11.3671875" bestFit="1" customWidth="1"/>
    <col min="39" max="39" width="8.89453125" bestFit="1" customWidth="1"/>
    <col min="40" max="40" width="11.3671875" bestFit="1" customWidth="1"/>
  </cols>
  <sheetData>
    <row r="1" spans="1:40" x14ac:dyDescent="0.55000000000000004">
      <c r="F1" t="s">
        <v>6</v>
      </c>
      <c r="G1">
        <v>0.05</v>
      </c>
    </row>
    <row r="2" spans="1:40" x14ac:dyDescent="0.55000000000000004">
      <c r="F2" t="s">
        <v>7</v>
      </c>
      <c r="G2" s="4">
        <v>100000</v>
      </c>
    </row>
    <row r="3" spans="1:40" x14ac:dyDescent="0.55000000000000004">
      <c r="F3" t="s">
        <v>8</v>
      </c>
      <c r="G3">
        <v>0.05</v>
      </c>
    </row>
    <row r="4" spans="1:40" x14ac:dyDescent="0.55000000000000004">
      <c r="F4" t="s">
        <v>9</v>
      </c>
      <c r="G4" s="4">
        <f>G2*I9/((1-G3)*J9)</f>
        <v>1170.4955975110131</v>
      </c>
    </row>
    <row r="7" spans="1:40" x14ac:dyDescent="0.55000000000000004">
      <c r="AB7" t="s">
        <v>26</v>
      </c>
      <c r="AG7" t="s">
        <v>29</v>
      </c>
      <c r="AL7" t="s">
        <v>30</v>
      </c>
    </row>
    <row r="8" spans="1:40" x14ac:dyDescent="0.55000000000000004">
      <c r="A8" s="1" t="s">
        <v>0</v>
      </c>
      <c r="B8" s="1" t="s">
        <v>1</v>
      </c>
      <c r="C8" s="1" t="s">
        <v>2</v>
      </c>
      <c r="D8" s="1" t="s">
        <v>3</v>
      </c>
      <c r="E8" s="1" t="s">
        <v>18</v>
      </c>
      <c r="F8" s="1" t="s">
        <v>4</v>
      </c>
      <c r="G8" s="1" t="s">
        <v>12</v>
      </c>
      <c r="H8" s="1" t="s">
        <v>5</v>
      </c>
      <c r="I8" s="1" t="s">
        <v>10</v>
      </c>
      <c r="J8" s="1" t="s">
        <v>11</v>
      </c>
      <c r="K8" s="1"/>
      <c r="L8" s="1" t="s">
        <v>13</v>
      </c>
      <c r="M8" s="1" t="s">
        <v>14</v>
      </c>
      <c r="N8" s="1" t="s">
        <v>15</v>
      </c>
      <c r="O8" s="1" t="s">
        <v>16</v>
      </c>
      <c r="P8" s="1" t="s">
        <v>17</v>
      </c>
      <c r="R8" s="1" t="s">
        <v>13</v>
      </c>
      <c r="T8" t="s">
        <v>22</v>
      </c>
      <c r="U8" t="s">
        <v>20</v>
      </c>
      <c r="V8" t="s">
        <v>19</v>
      </c>
      <c r="W8" t="s">
        <v>21</v>
      </c>
      <c r="Y8" t="s">
        <v>23</v>
      </c>
      <c r="AA8" t="s">
        <v>24</v>
      </c>
      <c r="AB8" t="s">
        <v>25</v>
      </c>
      <c r="AC8" t="s">
        <v>27</v>
      </c>
      <c r="AD8" t="s">
        <v>28</v>
      </c>
      <c r="AF8" t="s">
        <v>24</v>
      </c>
      <c r="AG8" t="s">
        <v>27</v>
      </c>
      <c r="AH8" t="s">
        <v>25</v>
      </c>
      <c r="AI8" t="s">
        <v>28</v>
      </c>
      <c r="AK8" t="s">
        <v>25</v>
      </c>
      <c r="AL8" t="s">
        <v>24</v>
      </c>
      <c r="AM8" t="s">
        <v>27</v>
      </c>
      <c r="AN8" t="s">
        <v>28</v>
      </c>
    </row>
    <row r="9" spans="1:40" x14ac:dyDescent="0.55000000000000004">
      <c r="A9" s="1">
        <v>50</v>
      </c>
      <c r="B9" s="1">
        <v>0</v>
      </c>
      <c r="C9" s="1">
        <v>98576.369437969741</v>
      </c>
      <c r="D9" s="1">
        <f>IFERROR(C9-C10, 0)</f>
        <v>119.13225017336663</v>
      </c>
      <c r="E9" s="1">
        <f>C10/C9</f>
        <v>0.99879147253187961</v>
      </c>
      <c r="F9" s="1">
        <f>IFERROR(D9/C$9, 0)</f>
        <v>1.2085274681203583E-3</v>
      </c>
      <c r="G9" s="1">
        <f t="shared" ref="G9:G72" si="0">C9/$C$9</f>
        <v>1</v>
      </c>
      <c r="H9" s="1">
        <f t="shared" ref="H9:H72" si="1">(1+$G$1)^-(B9)</f>
        <v>1</v>
      </c>
      <c r="I9" s="1">
        <f>SUMPRODUCT(F9:$F$109, H9:$H$109)/(1+$G$1)*(1+$G$1)^B9/G9</f>
        <v>0.18930786030072866</v>
      </c>
      <c r="J9" s="1">
        <f>(1-I9)/($G$1/(1+$G$1))</f>
        <v>17.024534933684699</v>
      </c>
      <c r="L9" s="4">
        <v>0</v>
      </c>
      <c r="M9" s="4">
        <f>$G$4</f>
        <v>1170.4955975110131</v>
      </c>
      <c r="N9" s="4">
        <f>$G$3*$G$4</f>
        <v>58.524779875550657</v>
      </c>
      <c r="O9" s="4">
        <f t="shared" ref="O9:O72" si="2">$G$2*D9/C9</f>
        <v>120.85274681203582</v>
      </c>
      <c r="P9" s="4">
        <f>((L9+M9-N9)*(1+$G$1)-O9)/E9</f>
        <v>1047.9831281016375</v>
      </c>
      <c r="Q9" s="4"/>
      <c r="R9" s="4">
        <f>$G$2*I9-(1-$G$3)*$G$4*J9</f>
        <v>0</v>
      </c>
      <c r="T9">
        <v>100</v>
      </c>
      <c r="U9">
        <v>5.5E-2</v>
      </c>
      <c r="V9">
        <v>0.06</v>
      </c>
      <c r="W9">
        <v>1</v>
      </c>
      <c r="Y9" s="4">
        <f t="shared" ref="Y9:Y72" si="3">(L9+M9-U9*$G$4)*T9*(1+V9)-$G$2*W9-P9*(T9-W9)</f>
        <v>-86501.785679383931</v>
      </c>
      <c r="Z9" s="4"/>
      <c r="AA9" s="4">
        <f t="shared" ref="AA9:AA72" si="4">($G$2-P9)*((1-E9)*T9-W9)</f>
        <v>-86993.393830338217</v>
      </c>
      <c r="AB9" s="4">
        <f t="shared" ref="AB9:AB72" si="5">(L9+$G$4*(1-$G$3))*T9*(V9-$G$1)</f>
        <v>1111.9708176354618</v>
      </c>
      <c r="AC9" s="4">
        <f>$G$4*($G$3-U9)*T9*(1+V9)</f>
        <v>-620.3626666808367</v>
      </c>
      <c r="AD9" s="4">
        <f>SUM(AA9:AC9)</f>
        <v>-86501.785679383596</v>
      </c>
      <c r="AE9" s="4"/>
      <c r="AF9" s="4">
        <f>($G$2-P9)*((1-E9)*T9-W9)</f>
        <v>-86993.393830338217</v>
      </c>
      <c r="AG9" s="4">
        <f>$G$4*($G$3-U9)*T9*(1+$G$1)</f>
        <v>-614.51018869328163</v>
      </c>
      <c r="AH9" s="4">
        <f>(L9+$G$4*(1-U9))*T9*(V9-$G$1)</f>
        <v>1106.1183396479066</v>
      </c>
      <c r="AI9" s="4">
        <f>SUM(AF9:AH9)</f>
        <v>-86501.785679383596</v>
      </c>
      <c r="AJ9" s="4"/>
      <c r="AK9" s="4">
        <f>(L9+$G$4*(1-$G$3))*T9*(V9-$G$1)</f>
        <v>1111.9708176354618</v>
      </c>
      <c r="AL9" s="4">
        <f>($G$2-P9)*((1-E9)*T9-W9)</f>
        <v>-86993.393830338217</v>
      </c>
      <c r="AM9" s="4">
        <f>$G$4*($G$3-U9)*T9*(1+V9)</f>
        <v>-620.3626666808367</v>
      </c>
      <c r="AN9" s="4">
        <f>SUM(AK9:AM9)</f>
        <v>-86501.785679383596</v>
      </c>
    </row>
    <row r="10" spans="1:40" x14ac:dyDescent="0.55000000000000004">
      <c r="A10" s="1">
        <v>51</v>
      </c>
      <c r="B10" s="1">
        <v>1</v>
      </c>
      <c r="C10" s="1">
        <v>98457.237187796374</v>
      </c>
      <c r="D10" s="1">
        <f t="shared" ref="D10:D73" si="6">IFERROR(C10-C11, 0)</f>
        <v>131.05049524744391</v>
      </c>
      <c r="E10" s="1">
        <f t="shared" ref="E10:E73" si="7">C11/C10</f>
        <v>0.99866896026142316</v>
      </c>
      <c r="F10" s="1">
        <f t="shared" ref="F10:F73" si="8">IFERROR(D10/C$9, 0)</f>
        <v>1.3294311404916253E-3</v>
      </c>
      <c r="G10" s="1">
        <f t="shared" si="0"/>
        <v>0.99879147253187961</v>
      </c>
      <c r="H10" s="1">
        <f t="shared" si="1"/>
        <v>0.95238095238095233</v>
      </c>
      <c r="I10" s="1">
        <f>SUMPRODUCT(F10:$F$109, H10:$H$109)/(1+$G$1)*(1+$G$1)^B10/G10</f>
        <v>0.19780377714562317</v>
      </c>
      <c r="J10" s="1">
        <f t="shared" ref="J10:J73" si="9">(1-I10)/($G$1/(1+$G$1))</f>
        <v>16.846120679941915</v>
      </c>
      <c r="L10" s="4">
        <f>P9</f>
        <v>1047.9831281016375</v>
      </c>
      <c r="M10" s="4">
        <f t="shared" ref="M10:M73" si="10">$G$4</f>
        <v>1170.4955975110131</v>
      </c>
      <c r="N10" s="4">
        <f t="shared" ref="N10:N73" si="11">$G$3*$G$4</f>
        <v>58.524779875550657</v>
      </c>
      <c r="O10" s="4">
        <f t="shared" si="2"/>
        <v>133.10397385768553</v>
      </c>
      <c r="P10" s="4">
        <f t="shared" ref="P10:P72" si="12">((L10+M10-N10)*(1+$G$1)-O10)/E10</f>
        <v>2137.6930235294653</v>
      </c>
      <c r="Q10" s="4"/>
      <c r="R10" s="4">
        <f>$G$2*I10-(1-$G$3)*$G$4*J10</f>
        <v>1047.9831281016341</v>
      </c>
      <c r="T10">
        <v>99</v>
      </c>
      <c r="U10">
        <v>4.4999999999999998E-2</v>
      </c>
      <c r="V10">
        <v>0.04</v>
      </c>
      <c r="W10">
        <v>0</v>
      </c>
      <c r="Y10" s="4">
        <f t="shared" si="3"/>
        <v>11359.820057273406</v>
      </c>
      <c r="Z10" s="4"/>
      <c r="AA10" s="4">
        <f>($G$2-P10)*((1-E10)*T10-W10)</f>
        <v>12895.603329954338</v>
      </c>
      <c r="AB10" s="4">
        <f t="shared" si="5"/>
        <v>-2138.3544062797296</v>
      </c>
      <c r="AC10" s="4">
        <f t="shared" ref="AC10:AC73" si="13">$G$4*($G$3-U10)*T10*(1+V10)</f>
        <v>602.57113359867014</v>
      </c>
      <c r="AD10" s="4">
        <f t="shared" ref="AD10:AD73" si="14">SUM(AA10:AC10)</f>
        <v>11359.820057273279</v>
      </c>
      <c r="AE10" s="4"/>
      <c r="AF10" s="4">
        <f t="shared" ref="AF10:AF73" si="15">($G$2-P10)*((1-E10)*T10-W10)</f>
        <v>12895.603329954338</v>
      </c>
      <c r="AG10" s="4">
        <f t="shared" ref="AG10:AG73" si="16">$G$4*($G$3-U10)*T10*(1+$G$1)</f>
        <v>608.36508680634972</v>
      </c>
      <c r="AH10" s="4">
        <f t="shared" ref="AH10:AH73" si="17">(L10+$G$4*(1-U10))*T10*(V10-$G$1)</f>
        <v>-2144.1483594874089</v>
      </c>
      <c r="AI10" s="4">
        <f t="shared" ref="AI10:AI73" si="18">SUM(AF10:AH10)</f>
        <v>11359.820057273279</v>
      </c>
      <c r="AJ10" s="4"/>
      <c r="AK10" s="4">
        <f t="shared" ref="AK10:AK73" si="19">(L10+$G$4*(1-$G$3))*T10*(V10-$G$1)</f>
        <v>-2138.3544062797296</v>
      </c>
      <c r="AL10" s="4">
        <f t="shared" ref="AL10:AL73" si="20">($G$2-P10)*((1-E10)*T10-W10)</f>
        <v>12895.603329954338</v>
      </c>
      <c r="AM10" s="4">
        <f t="shared" ref="AM10:AM73" si="21">$G$4*($G$3-U10)*T10*(1+V10)</f>
        <v>602.57113359867014</v>
      </c>
      <c r="AN10" s="4">
        <f t="shared" ref="AN10:AN73" si="22">SUM(AK10:AM10)</f>
        <v>11359.820057273279</v>
      </c>
    </row>
    <row r="11" spans="1:40" x14ac:dyDescent="0.55000000000000004">
      <c r="A11" s="1">
        <v>52</v>
      </c>
      <c r="B11" s="1">
        <v>2</v>
      </c>
      <c r="C11" s="1">
        <v>98326.18669254893</v>
      </c>
      <c r="D11" s="1">
        <f t="shared" si="6"/>
        <v>144.41418681939831</v>
      </c>
      <c r="E11" s="1">
        <f t="shared" si="7"/>
        <v>0.99853127440738687</v>
      </c>
      <c r="F11" s="1">
        <f t="shared" si="8"/>
        <v>1.4649980278516194E-3</v>
      </c>
      <c r="G11" s="1">
        <f t="shared" si="0"/>
        <v>0.99746204139138805</v>
      </c>
      <c r="H11" s="1">
        <f t="shared" si="1"/>
        <v>0.90702947845804982</v>
      </c>
      <c r="I11" s="1">
        <f>SUMPRODUCT(F11:$F$109, H11:$H$109)/(1+$G$1)*(1+$G$1)^B11/G11</f>
        <v>0.20663796961338174</v>
      </c>
      <c r="J11" s="1">
        <f t="shared" si="9"/>
        <v>16.660602638118984</v>
      </c>
      <c r="L11" s="4">
        <f t="shared" ref="L11:L74" si="23">P10</f>
        <v>2137.6930235294653</v>
      </c>
      <c r="M11" s="4">
        <f t="shared" si="10"/>
        <v>1170.4955975110131</v>
      </c>
      <c r="N11" s="4">
        <f t="shared" si="11"/>
        <v>58.524779875550657</v>
      </c>
      <c r="O11" s="4">
        <f t="shared" si="2"/>
        <v>146.87255926130806</v>
      </c>
      <c r="P11" s="4">
        <f t="shared" si="12"/>
        <v>3270.0773202118844</v>
      </c>
      <c r="Q11" s="4"/>
      <c r="R11" s="4">
        <f t="shared" ref="R11:R73" si="24">$G$2*I11-(1-$G$3)*$G$4*J11</f>
        <v>2137.693023529464</v>
      </c>
      <c r="Y11" s="4">
        <f t="shared" si="3"/>
        <v>0</v>
      </c>
      <c r="Z11" s="4"/>
      <c r="AA11" s="4">
        <f t="shared" si="4"/>
        <v>0</v>
      </c>
      <c r="AB11" s="4">
        <f t="shared" si="5"/>
        <v>0</v>
      </c>
      <c r="AC11" s="4">
        <f t="shared" si="13"/>
        <v>0</v>
      </c>
      <c r="AD11" s="4">
        <f t="shared" si="14"/>
        <v>0</v>
      </c>
      <c r="AE11" s="4"/>
      <c r="AF11" s="4">
        <f t="shared" si="15"/>
        <v>0</v>
      </c>
      <c r="AG11" s="4">
        <f t="shared" si="16"/>
        <v>0</v>
      </c>
      <c r="AH11" s="4">
        <f t="shared" si="17"/>
        <v>0</v>
      </c>
      <c r="AI11" s="4">
        <f t="shared" si="18"/>
        <v>0</v>
      </c>
      <c r="AJ11" s="4"/>
      <c r="AK11" s="4">
        <f t="shared" si="19"/>
        <v>0</v>
      </c>
      <c r="AL11" s="4">
        <f t="shared" si="20"/>
        <v>0</v>
      </c>
      <c r="AM11" s="4">
        <f t="shared" si="21"/>
        <v>0</v>
      </c>
      <c r="AN11" s="4">
        <f t="shared" si="22"/>
        <v>0</v>
      </c>
    </row>
    <row r="12" spans="1:40" x14ac:dyDescent="0.55000000000000004">
      <c r="A12" s="1">
        <v>53</v>
      </c>
      <c r="B12" s="1">
        <v>3</v>
      </c>
      <c r="C12" s="1">
        <v>98181.772505729532</v>
      </c>
      <c r="D12" s="1">
        <f t="shared" si="6"/>
        <v>159.39436038918211</v>
      </c>
      <c r="E12" s="1">
        <f t="shared" si="7"/>
        <v>0.99837653816669603</v>
      </c>
      <c r="F12" s="1">
        <f t="shared" si="8"/>
        <v>1.6169631859842713E-3</v>
      </c>
      <c r="G12" s="1">
        <f t="shared" si="0"/>
        <v>0.99599704336353645</v>
      </c>
      <c r="H12" s="1">
        <f t="shared" si="1"/>
        <v>0.86383759853147601</v>
      </c>
      <c r="I12" s="1">
        <f>SUMPRODUCT(F12:$F$109, H12:$H$109)/(1+$G$1)*(1+$G$1)^B12/G12</f>
        <v>0.21581812009777501</v>
      </c>
      <c r="J12" s="1">
        <f t="shared" si="9"/>
        <v>16.467819477946726</v>
      </c>
      <c r="L12" s="4">
        <f t="shared" si="23"/>
        <v>3270.0773202118844</v>
      </c>
      <c r="M12" s="4">
        <f t="shared" si="10"/>
        <v>1170.4955975110131</v>
      </c>
      <c r="N12" s="4">
        <f t="shared" si="11"/>
        <v>58.524779875550657</v>
      </c>
      <c r="O12" s="4">
        <f t="shared" si="2"/>
        <v>162.3461833303941</v>
      </c>
      <c r="P12" s="4">
        <f t="shared" si="12"/>
        <v>4446.0223089378987</v>
      </c>
      <c r="Q12" s="4"/>
      <c r="R12" s="4">
        <f t="shared" si="24"/>
        <v>3270.0773202118871</v>
      </c>
      <c r="Y12" s="4">
        <f t="shared" si="3"/>
        <v>0</v>
      </c>
      <c r="Z12" s="4"/>
      <c r="AA12" s="4">
        <f t="shared" si="4"/>
        <v>0</v>
      </c>
      <c r="AB12" s="4">
        <f t="shared" si="5"/>
        <v>0</v>
      </c>
      <c r="AC12" s="4">
        <f t="shared" si="13"/>
        <v>0</v>
      </c>
      <c r="AD12" s="4">
        <f t="shared" si="14"/>
        <v>0</v>
      </c>
      <c r="AE12" s="4"/>
      <c r="AF12" s="4">
        <f t="shared" si="15"/>
        <v>0</v>
      </c>
      <c r="AG12" s="4">
        <f t="shared" si="16"/>
        <v>0</v>
      </c>
      <c r="AH12" s="4">
        <f t="shared" si="17"/>
        <v>0</v>
      </c>
      <c r="AI12" s="4">
        <f t="shared" si="18"/>
        <v>0</v>
      </c>
      <c r="AJ12" s="4"/>
      <c r="AK12" s="4">
        <f t="shared" si="19"/>
        <v>0</v>
      </c>
      <c r="AL12" s="4">
        <f t="shared" si="20"/>
        <v>0</v>
      </c>
      <c r="AM12" s="4">
        <f t="shared" si="21"/>
        <v>0</v>
      </c>
      <c r="AN12" s="4">
        <f t="shared" si="22"/>
        <v>0</v>
      </c>
    </row>
    <row r="13" spans="1:40" x14ac:dyDescent="0.55000000000000004">
      <c r="A13" s="1">
        <v>54</v>
      </c>
      <c r="B13" s="1">
        <v>4</v>
      </c>
      <c r="C13" s="1">
        <v>98022.37814534035</v>
      </c>
      <c r="D13" s="1">
        <f t="shared" si="6"/>
        <v>176.18118253517605</v>
      </c>
      <c r="E13" s="1">
        <f t="shared" si="7"/>
        <v>0.99820264325484998</v>
      </c>
      <c r="F13" s="1">
        <f t="shared" si="8"/>
        <v>1.7872557443499681E-3</v>
      </c>
      <c r="G13" s="1">
        <f t="shared" si="0"/>
        <v>0.99438008017755208</v>
      </c>
      <c r="H13" s="1">
        <f t="shared" si="1"/>
        <v>0.82270247479188197</v>
      </c>
      <c r="I13" s="1">
        <f>SUMPRODUCT(F13:$F$109, H13:$H$109)/(1+$G$1)*(1+$G$1)^B13/G13</f>
        <v>0.22535141368856426</v>
      </c>
      <c r="J13" s="1">
        <f t="shared" si="9"/>
        <v>16.267620312540153</v>
      </c>
      <c r="L13" s="4">
        <f t="shared" si="23"/>
        <v>4446.0223089378987</v>
      </c>
      <c r="M13" s="4">
        <f t="shared" si="10"/>
        <v>1170.4955975110131</v>
      </c>
      <c r="N13" s="4">
        <f t="shared" si="11"/>
        <v>58.524779875550657</v>
      </c>
      <c r="O13" s="4">
        <f t="shared" si="2"/>
        <v>179.73567451500472</v>
      </c>
      <c r="P13" s="4">
        <f t="shared" si="12"/>
        <v>5666.3415455843051</v>
      </c>
      <c r="Q13" s="4"/>
      <c r="R13" s="4">
        <f t="shared" si="24"/>
        <v>4446.0223089378924</v>
      </c>
      <c r="Y13" s="4">
        <f t="shared" si="3"/>
        <v>0</v>
      </c>
      <c r="Z13" s="4"/>
      <c r="AA13" s="4">
        <f t="shared" si="4"/>
        <v>0</v>
      </c>
      <c r="AB13" s="4">
        <f t="shared" si="5"/>
        <v>0</v>
      </c>
      <c r="AC13" s="4">
        <f t="shared" si="13"/>
        <v>0</v>
      </c>
      <c r="AD13" s="4">
        <f t="shared" si="14"/>
        <v>0</v>
      </c>
      <c r="AE13" s="4"/>
      <c r="AF13" s="4">
        <f t="shared" si="15"/>
        <v>0</v>
      </c>
      <c r="AG13" s="4">
        <f t="shared" si="16"/>
        <v>0</v>
      </c>
      <c r="AH13" s="4">
        <f t="shared" si="17"/>
        <v>0</v>
      </c>
      <c r="AI13" s="4">
        <f t="shared" si="18"/>
        <v>0</v>
      </c>
      <c r="AJ13" s="4"/>
      <c r="AK13" s="4">
        <f t="shared" si="19"/>
        <v>0</v>
      </c>
      <c r="AL13" s="4">
        <f t="shared" si="20"/>
        <v>0</v>
      </c>
      <c r="AM13" s="4">
        <f t="shared" si="21"/>
        <v>0</v>
      </c>
      <c r="AN13" s="4">
        <f t="shared" si="22"/>
        <v>0</v>
      </c>
    </row>
    <row r="14" spans="1:40" x14ac:dyDescent="0.55000000000000004">
      <c r="A14" s="1">
        <v>55</v>
      </c>
      <c r="B14" s="1">
        <v>5</v>
      </c>
      <c r="C14" s="1">
        <v>97846.196962805174</v>
      </c>
      <c r="D14" s="1">
        <f t="shared" si="6"/>
        <v>194.98579479349428</v>
      </c>
      <c r="E14" s="1">
        <f t="shared" si="7"/>
        <v>0.99800722152882837</v>
      </c>
      <c r="F14" s="1">
        <f t="shared" si="8"/>
        <v>1.9780176111698984E-3</v>
      </c>
      <c r="G14" s="1">
        <f t="shared" si="0"/>
        <v>0.99259282443320218</v>
      </c>
      <c r="H14" s="1">
        <f t="shared" si="1"/>
        <v>0.78352616646845896</v>
      </c>
      <c r="I14" s="1">
        <f>SUMPRODUCT(F14:$F$109, H14:$H$109)/(1+$G$1)*(1+$G$1)^B14/G14</f>
        <v>0.23524444581929482</v>
      </c>
      <c r="J14" s="1">
        <f t="shared" si="9"/>
        <v>16.059866637794808</v>
      </c>
      <c r="L14" s="4">
        <f t="shared" si="23"/>
        <v>5666.3415455843051</v>
      </c>
      <c r="M14" s="4">
        <f t="shared" si="10"/>
        <v>1170.4955975110131</v>
      </c>
      <c r="N14" s="4">
        <f t="shared" si="11"/>
        <v>58.524779875550657</v>
      </c>
      <c r="O14" s="4">
        <f t="shared" si="2"/>
        <v>199.27784711716012</v>
      </c>
      <c r="P14" s="4">
        <f t="shared" si="12"/>
        <v>6931.763603539981</v>
      </c>
      <c r="Q14" s="4"/>
      <c r="R14" s="4">
        <f t="shared" si="24"/>
        <v>5666.3415455843024</v>
      </c>
      <c r="Y14" s="4">
        <f t="shared" si="3"/>
        <v>0</v>
      </c>
      <c r="Z14" s="4"/>
      <c r="AA14" s="4">
        <f t="shared" si="4"/>
        <v>0</v>
      </c>
      <c r="AB14" s="4">
        <f t="shared" si="5"/>
        <v>0</v>
      </c>
      <c r="AC14" s="4">
        <f t="shared" si="13"/>
        <v>0</v>
      </c>
      <c r="AD14" s="4">
        <f t="shared" si="14"/>
        <v>0</v>
      </c>
      <c r="AE14" s="4"/>
      <c r="AF14" s="4">
        <f t="shared" si="15"/>
        <v>0</v>
      </c>
      <c r="AG14" s="4">
        <f t="shared" si="16"/>
        <v>0</v>
      </c>
      <c r="AH14" s="4">
        <f t="shared" si="17"/>
        <v>0</v>
      </c>
      <c r="AI14" s="4">
        <f t="shared" si="18"/>
        <v>0</v>
      </c>
      <c r="AJ14" s="4"/>
      <c r="AK14" s="4">
        <f t="shared" si="19"/>
        <v>0</v>
      </c>
      <c r="AL14" s="4">
        <f t="shared" si="20"/>
        <v>0</v>
      </c>
      <c r="AM14" s="4">
        <f t="shared" si="21"/>
        <v>0</v>
      </c>
      <c r="AN14" s="4">
        <f t="shared" si="22"/>
        <v>0</v>
      </c>
    </row>
    <row r="15" spans="1:40" x14ac:dyDescent="0.55000000000000004">
      <c r="A15" s="1">
        <v>56</v>
      </c>
      <c r="B15" s="1">
        <v>6</v>
      </c>
      <c r="C15" s="1">
        <v>97651.21116801168</v>
      </c>
      <c r="D15" s="1">
        <f t="shared" si="6"/>
        <v>216.04225283600681</v>
      </c>
      <c r="E15" s="1">
        <f t="shared" si="7"/>
        <v>0.99778761317702147</v>
      </c>
      <c r="F15" s="1">
        <f t="shared" si="8"/>
        <v>2.1916231452605256E-3</v>
      </c>
      <c r="G15" s="1">
        <f t="shared" si="0"/>
        <v>0.99061480682203229</v>
      </c>
      <c r="H15" s="1">
        <f t="shared" si="1"/>
        <v>0.74621539663662761</v>
      </c>
      <c r="I15" s="1">
        <f>SUMPRODUCT(F15:$F$109, H15:$H$109)/(1+$G$1)*(1+$G$1)^B15/G15</f>
        <v>0.24550312297716223</v>
      </c>
      <c r="J15" s="1">
        <f t="shared" si="9"/>
        <v>15.844434417479594</v>
      </c>
      <c r="L15" s="4">
        <f t="shared" si="23"/>
        <v>6931.763603539981</v>
      </c>
      <c r="M15" s="4">
        <f t="shared" si="10"/>
        <v>1170.4955975110131</v>
      </c>
      <c r="N15" s="4">
        <f t="shared" si="11"/>
        <v>58.524779875550657</v>
      </c>
      <c r="O15" s="4">
        <f t="shared" si="2"/>
        <v>221.238682297857</v>
      </c>
      <c r="P15" s="4">
        <f t="shared" si="12"/>
        <v>8242.9189852822765</v>
      </c>
      <c r="Q15" s="4"/>
      <c r="R15" s="4">
        <f t="shared" si="24"/>
        <v>6931.7636035399773</v>
      </c>
      <c r="Y15" s="4">
        <f t="shared" si="3"/>
        <v>0</v>
      </c>
      <c r="Z15" s="4"/>
      <c r="AA15" s="4">
        <f t="shared" si="4"/>
        <v>0</v>
      </c>
      <c r="AB15" s="4">
        <f t="shared" si="5"/>
        <v>0</v>
      </c>
      <c r="AC15" s="4">
        <f t="shared" si="13"/>
        <v>0</v>
      </c>
      <c r="AD15" s="4">
        <f t="shared" si="14"/>
        <v>0</v>
      </c>
      <c r="AE15" s="4"/>
      <c r="AF15" s="4">
        <f t="shared" si="15"/>
        <v>0</v>
      </c>
      <c r="AG15" s="4">
        <f t="shared" si="16"/>
        <v>0</v>
      </c>
      <c r="AH15" s="4">
        <f t="shared" si="17"/>
        <v>0</v>
      </c>
      <c r="AI15" s="4">
        <f t="shared" si="18"/>
        <v>0</v>
      </c>
      <c r="AJ15" s="4"/>
      <c r="AK15" s="4">
        <f t="shared" si="19"/>
        <v>0</v>
      </c>
      <c r="AL15" s="4">
        <f t="shared" si="20"/>
        <v>0</v>
      </c>
      <c r="AM15" s="4">
        <f t="shared" si="21"/>
        <v>0</v>
      </c>
      <c r="AN15" s="4">
        <f t="shared" si="22"/>
        <v>0</v>
      </c>
    </row>
    <row r="16" spans="1:40" x14ac:dyDescent="0.55000000000000004">
      <c r="A16" s="1">
        <v>57</v>
      </c>
      <c r="B16" s="1">
        <v>7</v>
      </c>
      <c r="C16" s="1">
        <v>97435.168915175673</v>
      </c>
      <c r="D16" s="1">
        <f t="shared" si="6"/>
        <v>239.6095397934987</v>
      </c>
      <c r="E16" s="1">
        <f t="shared" si="7"/>
        <v>0.99754083107299685</v>
      </c>
      <c r="F16" s="1">
        <f t="shared" si="8"/>
        <v>2.4306995800273982E-3</v>
      </c>
      <c r="G16" s="1">
        <f t="shared" si="0"/>
        <v>0.98842318367677173</v>
      </c>
      <c r="H16" s="1">
        <f t="shared" si="1"/>
        <v>0.71068133013012147</v>
      </c>
      <c r="I16" s="1">
        <f>SUMPRODUCT(F16:$F$109, H16:$H$109)/(1+$G$1)*(1+$G$1)^B16/G16</f>
        <v>0.25613255659619105</v>
      </c>
      <c r="J16" s="1">
        <f t="shared" si="9"/>
        <v>15.621216311479989</v>
      </c>
      <c r="L16" s="4">
        <f t="shared" si="23"/>
        <v>8242.9189852822765</v>
      </c>
      <c r="M16" s="4">
        <f t="shared" si="10"/>
        <v>1170.4955975110131</v>
      </c>
      <c r="N16" s="4">
        <f t="shared" si="11"/>
        <v>58.524779875550657</v>
      </c>
      <c r="O16" s="4">
        <f t="shared" si="2"/>
        <v>245.91689270031034</v>
      </c>
      <c r="P16" s="4">
        <f t="shared" si="12"/>
        <v>9600.3262243032168</v>
      </c>
      <c r="Q16" s="4"/>
      <c r="R16" s="4">
        <f t="shared" si="24"/>
        <v>8242.9189852822783</v>
      </c>
      <c r="Y16" s="4">
        <f t="shared" si="3"/>
        <v>0</v>
      </c>
      <c r="Z16" s="4"/>
      <c r="AA16" s="4">
        <f t="shared" si="4"/>
        <v>0</v>
      </c>
      <c r="AB16" s="4">
        <f t="shared" si="5"/>
        <v>0</v>
      </c>
      <c r="AC16" s="4">
        <f t="shared" si="13"/>
        <v>0</v>
      </c>
      <c r="AD16" s="4">
        <f t="shared" si="14"/>
        <v>0</v>
      </c>
      <c r="AE16" s="4"/>
      <c r="AF16" s="4">
        <f t="shared" si="15"/>
        <v>0</v>
      </c>
      <c r="AG16" s="4">
        <f t="shared" si="16"/>
        <v>0</v>
      </c>
      <c r="AH16" s="4">
        <f t="shared" si="17"/>
        <v>0</v>
      </c>
      <c r="AI16" s="4">
        <f t="shared" si="18"/>
        <v>0</v>
      </c>
      <c r="AJ16" s="4"/>
      <c r="AK16" s="4">
        <f t="shared" si="19"/>
        <v>0</v>
      </c>
      <c r="AL16" s="4">
        <f t="shared" si="20"/>
        <v>0</v>
      </c>
      <c r="AM16" s="4">
        <f t="shared" si="21"/>
        <v>0</v>
      </c>
      <c r="AN16" s="4">
        <f t="shared" si="22"/>
        <v>0</v>
      </c>
    </row>
    <row r="17" spans="1:40" x14ac:dyDescent="0.55000000000000004">
      <c r="A17" s="1">
        <v>58</v>
      </c>
      <c r="B17" s="1">
        <v>8</v>
      </c>
      <c r="C17" s="1">
        <v>97195.559375382174</v>
      </c>
      <c r="D17" s="1">
        <f t="shared" si="6"/>
        <v>265.97362211173458</v>
      </c>
      <c r="E17" s="1">
        <f t="shared" si="7"/>
        <v>0.99726352084579806</v>
      </c>
      <c r="F17" s="1">
        <f t="shared" si="8"/>
        <v>2.6981478789305726E-3</v>
      </c>
      <c r="G17" s="1">
        <f t="shared" si="0"/>
        <v>0.98599248409674434</v>
      </c>
      <c r="H17" s="1">
        <f t="shared" si="1"/>
        <v>0.67683936202868722</v>
      </c>
      <c r="I17" s="1">
        <f>SUMPRODUCT(F17:$F$109, H17:$H$109)/(1+$G$1)*(1+$G$1)^B17/G17</f>
        <v>0.2671369503866427</v>
      </c>
      <c r="J17" s="1">
        <f t="shared" si="9"/>
        <v>15.390124041880503</v>
      </c>
      <c r="L17" s="4">
        <f t="shared" si="23"/>
        <v>9600.3262243032168</v>
      </c>
      <c r="M17" s="4">
        <f t="shared" si="10"/>
        <v>1170.4955975110131</v>
      </c>
      <c r="N17" s="4">
        <f t="shared" si="11"/>
        <v>58.524779875550657</v>
      </c>
      <c r="O17" s="4">
        <f t="shared" si="2"/>
        <v>273.6479154201985</v>
      </c>
      <c r="P17" s="4">
        <f t="shared" si="12"/>
        <v>11004.377227503453</v>
      </c>
      <c r="Q17" s="4"/>
      <c r="R17" s="4">
        <f t="shared" si="24"/>
        <v>9600.3262243032186</v>
      </c>
      <c r="Y17" s="4">
        <f t="shared" si="3"/>
        <v>0</v>
      </c>
      <c r="Z17" s="4"/>
      <c r="AA17" s="4">
        <f t="shared" si="4"/>
        <v>0</v>
      </c>
      <c r="AB17" s="4">
        <f t="shared" si="5"/>
        <v>0</v>
      </c>
      <c r="AC17" s="4">
        <f t="shared" si="13"/>
        <v>0</v>
      </c>
      <c r="AD17" s="4">
        <f t="shared" si="14"/>
        <v>0</v>
      </c>
      <c r="AE17" s="4"/>
      <c r="AF17" s="4">
        <f t="shared" si="15"/>
        <v>0</v>
      </c>
      <c r="AG17" s="4">
        <f t="shared" si="16"/>
        <v>0</v>
      </c>
      <c r="AH17" s="4">
        <f t="shared" si="17"/>
        <v>0</v>
      </c>
      <c r="AI17" s="4">
        <f t="shared" si="18"/>
        <v>0</v>
      </c>
      <c r="AJ17" s="4"/>
      <c r="AK17" s="4">
        <f t="shared" si="19"/>
        <v>0</v>
      </c>
      <c r="AL17" s="4">
        <f t="shared" si="20"/>
        <v>0</v>
      </c>
      <c r="AM17" s="4">
        <f t="shared" si="21"/>
        <v>0</v>
      </c>
      <c r="AN17" s="4">
        <f t="shared" si="22"/>
        <v>0</v>
      </c>
    </row>
    <row r="18" spans="1:40" x14ac:dyDescent="0.55000000000000004">
      <c r="A18" s="1">
        <v>59</v>
      </c>
      <c r="B18" s="1">
        <v>9</v>
      </c>
      <c r="C18" s="1">
        <v>96929.585753270439</v>
      </c>
      <c r="D18" s="1">
        <f t="shared" si="6"/>
        <v>295.44950284526567</v>
      </c>
      <c r="E18" s="1">
        <f t="shared" si="7"/>
        <v>0.99695191617142243</v>
      </c>
      <c r="F18" s="1">
        <f t="shared" si="8"/>
        <v>2.9971635649574261E-3</v>
      </c>
      <c r="G18" s="1">
        <f t="shared" si="0"/>
        <v>0.98329433621781381</v>
      </c>
      <c r="H18" s="1">
        <f t="shared" si="1"/>
        <v>0.64460891621779726</v>
      </c>
      <c r="I18" s="1">
        <f>SUMPRODUCT(F18:$F$109, H18:$H$109)/(1+$G$1)*(1+$G$1)^B18/G18</f>
        <v>0.27851948150695571</v>
      </c>
      <c r="J18" s="1">
        <f t="shared" si="9"/>
        <v>15.151090888353931</v>
      </c>
      <c r="L18" s="4">
        <f t="shared" si="23"/>
        <v>11004.377227503453</v>
      </c>
      <c r="M18" s="4">
        <f t="shared" si="10"/>
        <v>1170.4955975110131</v>
      </c>
      <c r="N18" s="4">
        <f t="shared" si="11"/>
        <v>58.524779875550657</v>
      </c>
      <c r="O18" s="4">
        <f t="shared" si="2"/>
        <v>304.80838285775621</v>
      </c>
      <c r="P18" s="4">
        <f t="shared" si="12"/>
        <v>12455.321929892338</v>
      </c>
      <c r="Q18" s="4"/>
      <c r="R18" s="4">
        <f t="shared" si="24"/>
        <v>11004.377227503446</v>
      </c>
      <c r="Y18" s="4">
        <f t="shared" si="3"/>
        <v>0</v>
      </c>
      <c r="Z18" s="4"/>
      <c r="AA18" s="4">
        <f t="shared" si="4"/>
        <v>0</v>
      </c>
      <c r="AB18" s="4">
        <f t="shared" si="5"/>
        <v>0</v>
      </c>
      <c r="AC18" s="4">
        <f t="shared" si="13"/>
        <v>0</v>
      </c>
      <c r="AD18" s="4">
        <f t="shared" si="14"/>
        <v>0</v>
      </c>
      <c r="AE18" s="4"/>
      <c r="AF18" s="4">
        <f t="shared" si="15"/>
        <v>0</v>
      </c>
      <c r="AG18" s="4">
        <f t="shared" si="16"/>
        <v>0</v>
      </c>
      <c r="AH18" s="4">
        <f t="shared" si="17"/>
        <v>0</v>
      </c>
      <c r="AI18" s="4">
        <f t="shared" si="18"/>
        <v>0</v>
      </c>
      <c r="AJ18" s="4"/>
      <c r="AK18" s="4">
        <f t="shared" si="19"/>
        <v>0</v>
      </c>
      <c r="AL18" s="4">
        <f t="shared" si="20"/>
        <v>0</v>
      </c>
      <c r="AM18" s="4">
        <f t="shared" si="21"/>
        <v>0</v>
      </c>
      <c r="AN18" s="4">
        <f t="shared" si="22"/>
        <v>0</v>
      </c>
    </row>
    <row r="19" spans="1:40" x14ac:dyDescent="0.55000000000000004">
      <c r="A19" s="1">
        <v>60</v>
      </c>
      <c r="B19" s="1">
        <v>10</v>
      </c>
      <c r="C19" s="1">
        <v>96634.136250425174</v>
      </c>
      <c r="D19" s="1">
        <f t="shared" si="6"/>
        <v>328.38321009490755</v>
      </c>
      <c r="E19" s="1">
        <f t="shared" si="7"/>
        <v>0.99660178873805105</v>
      </c>
      <c r="F19" s="1">
        <f t="shared" si="8"/>
        <v>3.3312568921656858E-3</v>
      </c>
      <c r="G19" s="1">
        <f t="shared" si="0"/>
        <v>0.98029717265285632</v>
      </c>
      <c r="H19" s="1">
        <f t="shared" si="1"/>
        <v>0.61391325354075932</v>
      </c>
      <c r="I19" s="1">
        <f>SUMPRODUCT(F19:$F$109, H19:$H$109)/(1+$G$1)*(1+$G$1)^B19/G19</f>
        <v>0.29028217616060542</v>
      </c>
      <c r="J19" s="1">
        <f t="shared" si="9"/>
        <v>14.904074300627288</v>
      </c>
      <c r="L19" s="4">
        <f t="shared" si="23"/>
        <v>12455.321929892338</v>
      </c>
      <c r="M19" s="4">
        <f t="shared" si="10"/>
        <v>1170.4955975110131</v>
      </c>
      <c r="N19" s="4">
        <f t="shared" si="11"/>
        <v>58.524779875550657</v>
      </c>
      <c r="O19" s="4">
        <f t="shared" si="2"/>
        <v>339.82112619489857</v>
      </c>
      <c r="P19" s="4">
        <f t="shared" si="12"/>
        <v>13953.252358013111</v>
      </c>
      <c r="Q19" s="4"/>
      <c r="R19" s="4">
        <f t="shared" si="24"/>
        <v>12455.321929892332</v>
      </c>
      <c r="Y19" s="4">
        <f t="shared" si="3"/>
        <v>0</v>
      </c>
      <c r="Z19" s="4"/>
      <c r="AA19" s="4">
        <f t="shared" si="4"/>
        <v>0</v>
      </c>
      <c r="AB19" s="4">
        <f t="shared" si="5"/>
        <v>0</v>
      </c>
      <c r="AC19" s="4">
        <f t="shared" si="13"/>
        <v>0</v>
      </c>
      <c r="AD19" s="4">
        <f t="shared" si="14"/>
        <v>0</v>
      </c>
      <c r="AE19" s="4"/>
      <c r="AF19" s="4">
        <f t="shared" si="15"/>
        <v>0</v>
      </c>
      <c r="AG19" s="4">
        <f t="shared" si="16"/>
        <v>0</v>
      </c>
      <c r="AH19" s="4">
        <f t="shared" si="17"/>
        <v>0</v>
      </c>
      <c r="AI19" s="4">
        <f t="shared" si="18"/>
        <v>0</v>
      </c>
      <c r="AJ19" s="4"/>
      <c r="AK19" s="4">
        <f t="shared" si="19"/>
        <v>0</v>
      </c>
      <c r="AL19" s="4">
        <f t="shared" si="20"/>
        <v>0</v>
      </c>
      <c r="AM19" s="4">
        <f t="shared" si="21"/>
        <v>0</v>
      </c>
      <c r="AN19" s="4">
        <f t="shared" si="22"/>
        <v>0</v>
      </c>
    </row>
    <row r="20" spans="1:40" x14ac:dyDescent="0.55000000000000004">
      <c r="A20" s="1">
        <v>61</v>
      </c>
      <c r="B20" s="1">
        <v>11</v>
      </c>
      <c r="C20" s="1">
        <v>96305.753040330266</v>
      </c>
      <c r="D20" s="1">
        <f t="shared" si="6"/>
        <v>365.15363656452973</v>
      </c>
      <c r="E20" s="1">
        <f t="shared" si="7"/>
        <v>0.99620839228149105</v>
      </c>
      <c r="F20" s="1">
        <f t="shared" si="8"/>
        <v>3.7042715069183661E-3</v>
      </c>
      <c r="G20" s="1">
        <f t="shared" si="0"/>
        <v>0.9769659157606907</v>
      </c>
      <c r="H20" s="1">
        <f t="shared" si="1"/>
        <v>0.5846792890864374</v>
      </c>
      <c r="I20" s="1">
        <f>SUMPRODUCT(F20:$F$109, H20:$H$109)/(1+$G$1)*(1+$G$1)^B20/G20</f>
        <v>0.30242578039954415</v>
      </c>
      <c r="J20" s="1">
        <f t="shared" si="9"/>
        <v>14.649058611609574</v>
      </c>
      <c r="L20" s="4">
        <f t="shared" si="23"/>
        <v>13953.252358013111</v>
      </c>
      <c r="M20" s="4">
        <f t="shared" si="10"/>
        <v>1170.4955975110131</v>
      </c>
      <c r="N20" s="4">
        <f t="shared" si="11"/>
        <v>58.524779875550657</v>
      </c>
      <c r="O20" s="4">
        <f t="shared" si="2"/>
        <v>379.16077185089165</v>
      </c>
      <c r="P20" s="4">
        <f t="shared" si="12"/>
        <v>15498.086225936489</v>
      </c>
      <c r="Q20" s="4"/>
      <c r="R20" s="4">
        <f t="shared" si="24"/>
        <v>13953.252358013106</v>
      </c>
      <c r="Y20" s="4">
        <f t="shared" si="3"/>
        <v>0</v>
      </c>
      <c r="Z20" s="4"/>
      <c r="AA20" s="4">
        <f t="shared" si="4"/>
        <v>0</v>
      </c>
      <c r="AB20" s="4">
        <f t="shared" si="5"/>
        <v>0</v>
      </c>
      <c r="AC20" s="4">
        <f t="shared" si="13"/>
        <v>0</v>
      </c>
      <c r="AD20" s="4">
        <f t="shared" si="14"/>
        <v>0</v>
      </c>
      <c r="AE20" s="4"/>
      <c r="AF20" s="4">
        <f t="shared" si="15"/>
        <v>0</v>
      </c>
      <c r="AG20" s="4">
        <f t="shared" si="16"/>
        <v>0</v>
      </c>
      <c r="AH20" s="4">
        <f t="shared" si="17"/>
        <v>0</v>
      </c>
      <c r="AI20" s="4">
        <f t="shared" si="18"/>
        <v>0</v>
      </c>
      <c r="AJ20" s="4"/>
      <c r="AK20" s="4">
        <f t="shared" si="19"/>
        <v>0</v>
      </c>
      <c r="AL20" s="4">
        <f t="shared" si="20"/>
        <v>0</v>
      </c>
      <c r="AM20" s="4">
        <f t="shared" si="21"/>
        <v>0</v>
      </c>
      <c r="AN20" s="4">
        <f t="shared" si="22"/>
        <v>0</v>
      </c>
    </row>
    <row r="21" spans="1:40" x14ac:dyDescent="0.55000000000000004">
      <c r="A21" s="1">
        <v>62</v>
      </c>
      <c r="B21" s="1">
        <v>12</v>
      </c>
      <c r="C21" s="1">
        <v>95940.599403765736</v>
      </c>
      <c r="D21" s="1">
        <f t="shared" si="6"/>
        <v>406.17411901832384</v>
      </c>
      <c r="E21" s="1">
        <f t="shared" si="7"/>
        <v>0.99576640002728212</v>
      </c>
      <c r="F21" s="1">
        <f t="shared" si="8"/>
        <v>4.1204004705601713E-3</v>
      </c>
      <c r="G21" s="1">
        <f t="shared" si="0"/>
        <v>0.97326164425377226</v>
      </c>
      <c r="H21" s="1">
        <f t="shared" si="1"/>
        <v>0.5568374181775595</v>
      </c>
      <c r="I21" s="1">
        <f>SUMPRODUCT(F21:$F$109, H21:$H$109)/(1+$G$1)*(1+$G$1)^B21/G21</f>
        <v>0.31494962713821117</v>
      </c>
      <c r="J21" s="1">
        <f t="shared" si="9"/>
        <v>14.386057830097567</v>
      </c>
      <c r="L21" s="4">
        <f t="shared" si="23"/>
        <v>15498.086225936489</v>
      </c>
      <c r="M21" s="4">
        <f t="shared" si="10"/>
        <v>1170.4955975110131</v>
      </c>
      <c r="N21" s="4">
        <f t="shared" si="11"/>
        <v>58.524779875550657</v>
      </c>
      <c r="O21" s="4">
        <f t="shared" si="2"/>
        <v>423.35999727179239</v>
      </c>
      <c r="P21" s="4">
        <f t="shared" si="12"/>
        <v>17089.550217814653</v>
      </c>
      <c r="Q21" s="4"/>
      <c r="R21" s="4">
        <f t="shared" si="24"/>
        <v>15498.08622593648</v>
      </c>
      <c r="Y21" s="4">
        <f t="shared" si="3"/>
        <v>0</v>
      </c>
      <c r="Z21" s="4"/>
      <c r="AA21" s="4">
        <f t="shared" si="4"/>
        <v>0</v>
      </c>
      <c r="AB21" s="4">
        <f t="shared" si="5"/>
        <v>0</v>
      </c>
      <c r="AC21" s="4">
        <f t="shared" si="13"/>
        <v>0</v>
      </c>
      <c r="AD21" s="4">
        <f t="shared" si="14"/>
        <v>0</v>
      </c>
      <c r="AE21" s="4"/>
      <c r="AF21" s="4">
        <f t="shared" si="15"/>
        <v>0</v>
      </c>
      <c r="AG21" s="4">
        <f t="shared" si="16"/>
        <v>0</v>
      </c>
      <c r="AH21" s="4">
        <f t="shared" si="17"/>
        <v>0</v>
      </c>
      <c r="AI21" s="4">
        <f t="shared" si="18"/>
        <v>0</v>
      </c>
      <c r="AJ21" s="4"/>
      <c r="AK21" s="4">
        <f t="shared" si="19"/>
        <v>0</v>
      </c>
      <c r="AL21" s="4">
        <f t="shared" si="20"/>
        <v>0</v>
      </c>
      <c r="AM21" s="4">
        <f t="shared" si="21"/>
        <v>0</v>
      </c>
      <c r="AN21" s="4">
        <f t="shared" si="22"/>
        <v>0</v>
      </c>
    </row>
    <row r="22" spans="1:40" x14ac:dyDescent="0.55000000000000004">
      <c r="A22" s="1">
        <v>63</v>
      </c>
      <c r="B22" s="1">
        <v>13</v>
      </c>
      <c r="C22" s="1">
        <v>95534.425284747413</v>
      </c>
      <c r="D22" s="1">
        <f t="shared" si="6"/>
        <v>451.89361270901281</v>
      </c>
      <c r="E22" s="1">
        <f t="shared" si="7"/>
        <v>0.99526983481229814</v>
      </c>
      <c r="F22" s="1">
        <f t="shared" si="8"/>
        <v>4.5841981733093931E-3</v>
      </c>
      <c r="G22" s="1">
        <f t="shared" si="0"/>
        <v>0.96914124378321209</v>
      </c>
      <c r="H22" s="1">
        <f t="shared" si="1"/>
        <v>0.53032135064529462</v>
      </c>
      <c r="I22" s="1">
        <f>SUMPRODUCT(F22:$F$109, H22:$H$109)/(1+$G$1)*(1+$G$1)^B22/G22</f>
        <v>0.3278515006265118</v>
      </c>
      <c r="J22" s="1">
        <f t="shared" si="9"/>
        <v>14.115118486843253</v>
      </c>
      <c r="L22" s="4">
        <f t="shared" si="23"/>
        <v>17089.550217814653</v>
      </c>
      <c r="M22" s="4">
        <f t="shared" si="10"/>
        <v>1170.4955975110131</v>
      </c>
      <c r="N22" s="4">
        <f t="shared" si="11"/>
        <v>58.524779875550657</v>
      </c>
      <c r="O22" s="4">
        <f t="shared" si="2"/>
        <v>473.01651877018202</v>
      </c>
      <c r="P22" s="4">
        <f t="shared" si="12"/>
        <v>18727.163143618796</v>
      </c>
      <c r="Q22" s="4"/>
      <c r="R22" s="4">
        <f t="shared" si="24"/>
        <v>17089.550217814653</v>
      </c>
      <c r="Y22" s="4">
        <f t="shared" si="3"/>
        <v>0</v>
      </c>
      <c r="Z22" s="4"/>
      <c r="AA22" s="4">
        <f t="shared" si="4"/>
        <v>0</v>
      </c>
      <c r="AB22" s="4">
        <f t="shared" si="5"/>
        <v>0</v>
      </c>
      <c r="AC22" s="4">
        <f t="shared" si="13"/>
        <v>0</v>
      </c>
      <c r="AD22" s="4">
        <f t="shared" si="14"/>
        <v>0</v>
      </c>
      <c r="AE22" s="4"/>
      <c r="AF22" s="4">
        <f t="shared" si="15"/>
        <v>0</v>
      </c>
      <c r="AG22" s="4">
        <f t="shared" si="16"/>
        <v>0</v>
      </c>
      <c r="AH22" s="4">
        <f t="shared" si="17"/>
        <v>0</v>
      </c>
      <c r="AI22" s="4">
        <f t="shared" si="18"/>
        <v>0</v>
      </c>
      <c r="AJ22" s="4"/>
      <c r="AK22" s="4">
        <f t="shared" si="19"/>
        <v>0</v>
      </c>
      <c r="AL22" s="4">
        <f t="shared" si="20"/>
        <v>0</v>
      </c>
      <c r="AM22" s="4">
        <f t="shared" si="21"/>
        <v>0</v>
      </c>
      <c r="AN22" s="4">
        <f t="shared" si="22"/>
        <v>0</v>
      </c>
    </row>
    <row r="23" spans="1:40" x14ac:dyDescent="0.55000000000000004">
      <c r="A23" s="1">
        <v>64</v>
      </c>
      <c r="B23" s="1">
        <v>14</v>
      </c>
      <c r="C23" s="1">
        <v>95082.5316720384</v>
      </c>
      <c r="D23" s="1">
        <f t="shared" si="6"/>
        <v>502.79727447853656</v>
      </c>
      <c r="E23" s="1">
        <f t="shared" si="7"/>
        <v>0.99471199109198316</v>
      </c>
      <c r="F23" s="1">
        <f t="shared" si="8"/>
        <v>5.1005862494756136E-3</v>
      </c>
      <c r="G23" s="1">
        <f t="shared" si="0"/>
        <v>0.96455704560990274</v>
      </c>
      <c r="H23" s="1">
        <f t="shared" si="1"/>
        <v>0.50506795299551888</v>
      </c>
      <c r="I23" s="1">
        <f>SUMPRODUCT(F23:$F$109, H23:$H$109)/(1+$G$1)*(1+$G$1)^B23/G23</f>
        <v>0.3411274998947052</v>
      </c>
      <c r="J23" s="1">
        <f t="shared" si="9"/>
        <v>13.836322502211193</v>
      </c>
      <c r="L23" s="4">
        <f t="shared" si="23"/>
        <v>18727.163143618796</v>
      </c>
      <c r="M23" s="4">
        <f t="shared" si="10"/>
        <v>1170.4955975110131</v>
      </c>
      <c r="N23" s="4">
        <f t="shared" si="11"/>
        <v>58.524779875550657</v>
      </c>
      <c r="O23" s="4">
        <f t="shared" si="2"/>
        <v>528.80089080168841</v>
      </c>
      <c r="P23" s="4">
        <f t="shared" si="12"/>
        <v>20410.219189403422</v>
      </c>
      <c r="Q23" s="4"/>
      <c r="R23" s="4">
        <f t="shared" si="24"/>
        <v>18727.163143618789</v>
      </c>
      <c r="Y23" s="4">
        <f t="shared" si="3"/>
        <v>0</v>
      </c>
      <c r="Z23" s="4"/>
      <c r="AA23" s="4">
        <f t="shared" si="4"/>
        <v>0</v>
      </c>
      <c r="AB23" s="4">
        <f t="shared" si="5"/>
        <v>0</v>
      </c>
      <c r="AC23" s="4">
        <f t="shared" si="13"/>
        <v>0</v>
      </c>
      <c r="AD23" s="4">
        <f t="shared" si="14"/>
        <v>0</v>
      </c>
      <c r="AE23" s="4"/>
      <c r="AF23" s="4">
        <f t="shared" si="15"/>
        <v>0</v>
      </c>
      <c r="AG23" s="4">
        <f t="shared" si="16"/>
        <v>0</v>
      </c>
      <c r="AH23" s="4">
        <f t="shared" si="17"/>
        <v>0</v>
      </c>
      <c r="AI23" s="4">
        <f t="shared" si="18"/>
        <v>0</v>
      </c>
      <c r="AJ23" s="4"/>
      <c r="AK23" s="4">
        <f t="shared" si="19"/>
        <v>0</v>
      </c>
      <c r="AL23" s="4">
        <f t="shared" si="20"/>
        <v>0</v>
      </c>
      <c r="AM23" s="4">
        <f t="shared" si="21"/>
        <v>0</v>
      </c>
      <c r="AN23" s="4">
        <f t="shared" si="22"/>
        <v>0</v>
      </c>
    </row>
    <row r="24" spans="1:40" x14ac:dyDescent="0.55000000000000004">
      <c r="A24" s="1">
        <v>65</v>
      </c>
      <c r="B24" s="1">
        <v>15</v>
      </c>
      <c r="C24" s="1">
        <v>94579.734397559863</v>
      </c>
      <c r="D24" s="1">
        <f t="shared" si="6"/>
        <v>559.40621800925874</v>
      </c>
      <c r="E24" s="1">
        <f t="shared" si="7"/>
        <v>0.99408534797044545</v>
      </c>
      <c r="F24" s="1">
        <f t="shared" si="8"/>
        <v>5.6748510946253829E-3</v>
      </c>
      <c r="G24" s="1">
        <f t="shared" si="0"/>
        <v>0.95945645936042712</v>
      </c>
      <c r="H24" s="1">
        <f t="shared" si="1"/>
        <v>0.48101709809097021</v>
      </c>
      <c r="I24" s="1">
        <f>SUMPRODUCT(F24:$F$109, H24:$H$109)/(1+$G$1)*(1+$G$1)^B24/G24</f>
        <v>0.35477190296461469</v>
      </c>
      <c r="J24" s="1">
        <f t="shared" si="9"/>
        <v>13.549790037743092</v>
      </c>
      <c r="L24" s="4">
        <f t="shared" si="23"/>
        <v>20410.219189403422</v>
      </c>
      <c r="M24" s="4">
        <f t="shared" si="10"/>
        <v>1170.4955975110131</v>
      </c>
      <c r="N24" s="4">
        <f t="shared" si="11"/>
        <v>58.524779875550657</v>
      </c>
      <c r="O24" s="4">
        <f t="shared" si="2"/>
        <v>591.46520295545611</v>
      </c>
      <c r="P24" s="4">
        <f t="shared" si="12"/>
        <v>22137.771519684087</v>
      </c>
      <c r="Q24" s="4"/>
      <c r="R24" s="4">
        <f t="shared" si="24"/>
        <v>20410.21918940344</v>
      </c>
      <c r="Y24" s="4">
        <f t="shared" si="3"/>
        <v>0</v>
      </c>
      <c r="Z24" s="4"/>
      <c r="AA24" s="4">
        <f t="shared" si="4"/>
        <v>0</v>
      </c>
      <c r="AB24" s="4">
        <f t="shared" si="5"/>
        <v>0</v>
      </c>
      <c r="AC24" s="4">
        <f t="shared" si="13"/>
        <v>0</v>
      </c>
      <c r="AD24" s="4">
        <f t="shared" si="14"/>
        <v>0</v>
      </c>
      <c r="AE24" s="4"/>
      <c r="AF24" s="4">
        <f t="shared" si="15"/>
        <v>0</v>
      </c>
      <c r="AG24" s="4">
        <f t="shared" si="16"/>
        <v>0</v>
      </c>
      <c r="AH24" s="4">
        <f t="shared" si="17"/>
        <v>0</v>
      </c>
      <c r="AI24" s="4">
        <f t="shared" si="18"/>
        <v>0</v>
      </c>
      <c r="AJ24" s="4"/>
      <c r="AK24" s="4">
        <f t="shared" si="19"/>
        <v>0</v>
      </c>
      <c r="AL24" s="4">
        <f t="shared" si="20"/>
        <v>0</v>
      </c>
      <c r="AM24" s="4">
        <f t="shared" si="21"/>
        <v>0</v>
      </c>
      <c r="AN24" s="4">
        <f t="shared" si="22"/>
        <v>0</v>
      </c>
    </row>
    <row r="25" spans="1:40" x14ac:dyDescent="0.55000000000000004">
      <c r="A25" s="1">
        <v>66</v>
      </c>
      <c r="B25" s="1">
        <v>16</v>
      </c>
      <c r="C25" s="1">
        <v>94020.328179550605</v>
      </c>
      <c r="D25" s="1">
        <f t="shared" si="6"/>
        <v>622.27614446799271</v>
      </c>
      <c r="E25" s="1">
        <f t="shared" si="7"/>
        <v>0.99338147232075569</v>
      </c>
      <c r="F25" s="1">
        <f t="shared" si="8"/>
        <v>6.3126299742613948E-3</v>
      </c>
      <c r="G25" s="1">
        <f t="shared" si="0"/>
        <v>0.95378160826580172</v>
      </c>
      <c r="H25" s="1">
        <f t="shared" si="1"/>
        <v>0.45811152199140021</v>
      </c>
      <c r="I25" s="1">
        <f>SUMPRODUCT(F25:$F$109, H25:$H$109)/(1+$G$1)*(1+$G$1)^B25/G25</f>
        <v>0.36877703391539157</v>
      </c>
      <c r="J25" s="1">
        <f t="shared" si="9"/>
        <v>13.255682287776779</v>
      </c>
      <c r="L25" s="4">
        <f t="shared" si="23"/>
        <v>22137.771519684087</v>
      </c>
      <c r="M25" s="4">
        <f t="shared" si="10"/>
        <v>1170.4955975110131</v>
      </c>
      <c r="N25" s="4">
        <f t="shared" si="11"/>
        <v>58.524779875550657</v>
      </c>
      <c r="O25" s="4">
        <f t="shared" si="2"/>
        <v>661.85276792443449</v>
      </c>
      <c r="P25" s="4">
        <f t="shared" si="12"/>
        <v>23908.616526514263</v>
      </c>
      <c r="Q25" s="4"/>
      <c r="R25" s="4">
        <f t="shared" si="24"/>
        <v>22137.771519684095</v>
      </c>
      <c r="Y25" s="4">
        <f t="shared" si="3"/>
        <v>0</v>
      </c>
      <c r="Z25" s="4"/>
      <c r="AA25" s="4">
        <f t="shared" si="4"/>
        <v>0</v>
      </c>
      <c r="AB25" s="4">
        <f t="shared" si="5"/>
        <v>0</v>
      </c>
      <c r="AC25" s="4">
        <f t="shared" si="13"/>
        <v>0</v>
      </c>
      <c r="AD25" s="4">
        <f t="shared" si="14"/>
        <v>0</v>
      </c>
      <c r="AE25" s="4"/>
      <c r="AF25" s="4">
        <f t="shared" si="15"/>
        <v>0</v>
      </c>
      <c r="AG25" s="4">
        <f t="shared" si="16"/>
        <v>0</v>
      </c>
      <c r="AH25" s="4">
        <f t="shared" si="17"/>
        <v>0</v>
      </c>
      <c r="AI25" s="4">
        <f t="shared" si="18"/>
        <v>0</v>
      </c>
      <c r="AJ25" s="4"/>
      <c r="AK25" s="4">
        <f t="shared" si="19"/>
        <v>0</v>
      </c>
      <c r="AL25" s="4">
        <f t="shared" si="20"/>
        <v>0</v>
      </c>
      <c r="AM25" s="4">
        <f t="shared" si="21"/>
        <v>0</v>
      </c>
      <c r="AN25" s="4">
        <f t="shared" si="22"/>
        <v>0</v>
      </c>
    </row>
    <row r="26" spans="1:40" x14ac:dyDescent="0.55000000000000004">
      <c r="A26" s="1">
        <v>67</v>
      </c>
      <c r="B26" s="1">
        <v>17</v>
      </c>
      <c r="C26" s="1">
        <v>93398.052035082612</v>
      </c>
      <c r="D26" s="1">
        <f t="shared" si="6"/>
        <v>691.99448053997185</v>
      </c>
      <c r="E26" s="1">
        <f t="shared" si="7"/>
        <v>0.99259091099373209</v>
      </c>
      <c r="F26" s="1">
        <f t="shared" si="8"/>
        <v>7.0198819908397717E-3</v>
      </c>
      <c r="G26" s="1">
        <f t="shared" si="0"/>
        <v>0.94746897829154031</v>
      </c>
      <c r="H26" s="1">
        <f t="shared" si="1"/>
        <v>0.43629668761085727</v>
      </c>
      <c r="I26" s="1">
        <f>SUMPRODUCT(F26:$F$109, H26:$H$109)/(1+$G$1)*(1+$G$1)^B26/G26</f>
        <v>0.38313313519202086</v>
      </c>
      <c r="J26" s="1">
        <f t="shared" si="9"/>
        <v>12.954204160967564</v>
      </c>
      <c r="L26" s="4">
        <f t="shared" si="23"/>
        <v>23908.616526514263</v>
      </c>
      <c r="M26" s="4">
        <f t="shared" si="10"/>
        <v>1170.4955975110131</v>
      </c>
      <c r="N26" s="4">
        <f t="shared" si="11"/>
        <v>58.524779875550657</v>
      </c>
      <c r="O26" s="4">
        <f t="shared" si="2"/>
        <v>740.90890062679432</v>
      </c>
      <c r="P26" s="4">
        <f t="shared" si="12"/>
        <v>25721.279056615942</v>
      </c>
      <c r="Q26" s="4"/>
      <c r="R26" s="4">
        <f t="shared" si="24"/>
        <v>23908.616526514274</v>
      </c>
      <c r="Y26" s="4">
        <f t="shared" si="3"/>
        <v>0</v>
      </c>
      <c r="Z26" s="4"/>
      <c r="AA26" s="4">
        <f t="shared" si="4"/>
        <v>0</v>
      </c>
      <c r="AB26" s="4">
        <f t="shared" si="5"/>
        <v>0</v>
      </c>
      <c r="AC26" s="4">
        <f t="shared" si="13"/>
        <v>0</v>
      </c>
      <c r="AD26" s="4">
        <f t="shared" si="14"/>
        <v>0</v>
      </c>
      <c r="AE26" s="4"/>
      <c r="AF26" s="4">
        <f t="shared" si="15"/>
        <v>0</v>
      </c>
      <c r="AG26" s="4">
        <f t="shared" si="16"/>
        <v>0</v>
      </c>
      <c r="AH26" s="4">
        <f t="shared" si="17"/>
        <v>0</v>
      </c>
      <c r="AI26" s="4">
        <f t="shared" si="18"/>
        <v>0</v>
      </c>
      <c r="AJ26" s="4"/>
      <c r="AK26" s="4">
        <f t="shared" si="19"/>
        <v>0</v>
      </c>
      <c r="AL26" s="4">
        <f t="shared" si="20"/>
        <v>0</v>
      </c>
      <c r="AM26" s="4">
        <f t="shared" si="21"/>
        <v>0</v>
      </c>
      <c r="AN26" s="4">
        <f t="shared" si="22"/>
        <v>0</v>
      </c>
    </row>
    <row r="27" spans="1:40" x14ac:dyDescent="0.55000000000000004">
      <c r="A27" s="1">
        <v>68</v>
      </c>
      <c r="B27" s="1">
        <v>18</v>
      </c>
      <c r="C27" s="1">
        <v>92706.05755454264</v>
      </c>
      <c r="D27" s="1">
        <f t="shared" si="6"/>
        <v>769.17557297168241</v>
      </c>
      <c r="E27" s="1">
        <f t="shared" si="7"/>
        <v>0.99170307104776678</v>
      </c>
      <c r="F27" s="1">
        <f t="shared" si="8"/>
        <v>7.8028393351988337E-3</v>
      </c>
      <c r="G27" s="1">
        <f t="shared" si="0"/>
        <v>0.9404490963007005</v>
      </c>
      <c r="H27" s="1">
        <f t="shared" si="1"/>
        <v>0.41552065486748313</v>
      </c>
      <c r="I27" s="1">
        <f>SUMPRODUCT(F27:$F$109, H27:$H$109)/(1+$G$1)*(1+$G$1)^B27/G27</f>
        <v>0.39782824784282916</v>
      </c>
      <c r="J27" s="1">
        <f t="shared" si="9"/>
        <v>12.645606795300587</v>
      </c>
      <c r="L27" s="4">
        <f t="shared" si="23"/>
        <v>25721.279056615942</v>
      </c>
      <c r="M27" s="4">
        <f t="shared" si="10"/>
        <v>1170.4955975110131</v>
      </c>
      <c r="N27" s="4">
        <f t="shared" si="11"/>
        <v>58.524779875550657</v>
      </c>
      <c r="O27" s="4">
        <f t="shared" si="2"/>
        <v>829.69289522332019</v>
      </c>
      <c r="P27" s="4">
        <f t="shared" si="12"/>
        <v>27573.998983233494</v>
      </c>
      <c r="Q27" s="4"/>
      <c r="R27" s="4">
        <f t="shared" si="24"/>
        <v>25721.27905661596</v>
      </c>
      <c r="Y27" s="4">
        <f t="shared" si="3"/>
        <v>0</v>
      </c>
      <c r="Z27" s="4"/>
      <c r="AA27" s="4">
        <f t="shared" si="4"/>
        <v>0</v>
      </c>
      <c r="AB27" s="4">
        <f t="shared" si="5"/>
        <v>0</v>
      </c>
      <c r="AC27" s="4">
        <f t="shared" si="13"/>
        <v>0</v>
      </c>
      <c r="AD27" s="4">
        <f t="shared" si="14"/>
        <v>0</v>
      </c>
      <c r="AE27" s="4"/>
      <c r="AF27" s="4">
        <f t="shared" si="15"/>
        <v>0</v>
      </c>
      <c r="AG27" s="4">
        <f t="shared" si="16"/>
        <v>0</v>
      </c>
      <c r="AH27" s="4">
        <f t="shared" si="17"/>
        <v>0</v>
      </c>
      <c r="AI27" s="4">
        <f t="shared" si="18"/>
        <v>0</v>
      </c>
      <c r="AJ27" s="4"/>
      <c r="AK27" s="4">
        <f t="shared" si="19"/>
        <v>0</v>
      </c>
      <c r="AL27" s="4">
        <f t="shared" si="20"/>
        <v>0</v>
      </c>
      <c r="AM27" s="4">
        <f t="shared" si="21"/>
        <v>0</v>
      </c>
      <c r="AN27" s="4">
        <f t="shared" si="22"/>
        <v>0</v>
      </c>
    </row>
    <row r="28" spans="1:40" x14ac:dyDescent="0.55000000000000004">
      <c r="A28" s="1">
        <v>69</v>
      </c>
      <c r="B28" s="1">
        <v>19</v>
      </c>
      <c r="C28" s="1">
        <v>91936.881981570958</v>
      </c>
      <c r="D28" s="1">
        <f t="shared" si="6"/>
        <v>854.45339428617444</v>
      </c>
      <c r="E28" s="1">
        <f t="shared" si="7"/>
        <v>0.99070608687319361</v>
      </c>
      <c r="F28" s="1">
        <f t="shared" si="8"/>
        <v>8.6679332902785452E-3</v>
      </c>
      <c r="G28" s="1">
        <f t="shared" si="0"/>
        <v>0.93264625696550174</v>
      </c>
      <c r="H28" s="1">
        <f t="shared" si="1"/>
        <v>0.39573395701665059</v>
      </c>
      <c r="I28" s="1">
        <f>SUMPRODUCT(F28:$F$109, H28:$H$109)/(1+$G$1)*(1+$G$1)^B28/G28</f>
        <v>0.41284810265855976</v>
      </c>
      <c r="J28" s="1">
        <f t="shared" si="9"/>
        <v>12.330189844170246</v>
      </c>
      <c r="L28" s="4">
        <f t="shared" si="23"/>
        <v>27573.998983233494</v>
      </c>
      <c r="M28" s="4">
        <f t="shared" si="10"/>
        <v>1170.4955975110131</v>
      </c>
      <c r="N28" s="4">
        <f t="shared" si="11"/>
        <v>58.524779875550657</v>
      </c>
      <c r="O28" s="4">
        <f t="shared" si="2"/>
        <v>929.39131268064148</v>
      </c>
      <c r="P28" s="4">
        <f t="shared" si="12"/>
        <v>29464.719521772837</v>
      </c>
      <c r="Q28" s="4"/>
      <c r="R28" s="4">
        <f t="shared" si="24"/>
        <v>27573.998983233509</v>
      </c>
      <c r="Y28" s="4">
        <f t="shared" si="3"/>
        <v>0</v>
      </c>
      <c r="Z28" s="4"/>
      <c r="AA28" s="4">
        <f t="shared" si="4"/>
        <v>0</v>
      </c>
      <c r="AB28" s="4">
        <f t="shared" si="5"/>
        <v>0</v>
      </c>
      <c r="AC28" s="4">
        <f t="shared" si="13"/>
        <v>0</v>
      </c>
      <c r="AD28" s="4">
        <f t="shared" si="14"/>
        <v>0</v>
      </c>
      <c r="AE28" s="4"/>
      <c r="AF28" s="4">
        <f t="shared" si="15"/>
        <v>0</v>
      </c>
      <c r="AG28" s="4">
        <f t="shared" si="16"/>
        <v>0</v>
      </c>
      <c r="AH28" s="4">
        <f t="shared" si="17"/>
        <v>0</v>
      </c>
      <c r="AI28" s="4">
        <f t="shared" si="18"/>
        <v>0</v>
      </c>
      <c r="AJ28" s="4"/>
      <c r="AK28" s="4">
        <f t="shared" si="19"/>
        <v>0</v>
      </c>
      <c r="AL28" s="4">
        <f t="shared" si="20"/>
        <v>0</v>
      </c>
      <c r="AM28" s="4">
        <f t="shared" si="21"/>
        <v>0</v>
      </c>
      <c r="AN28" s="4">
        <f t="shared" si="22"/>
        <v>0</v>
      </c>
    </row>
    <row r="29" spans="1:40" x14ac:dyDescent="0.55000000000000004">
      <c r="A29" s="1">
        <v>70</v>
      </c>
      <c r="B29" s="1">
        <v>20</v>
      </c>
      <c r="C29" s="1">
        <v>91082.428587284783</v>
      </c>
      <c r="D29" s="1">
        <f t="shared" si="6"/>
        <v>948.47110947691544</v>
      </c>
      <c r="E29" s="1">
        <f t="shared" si="7"/>
        <v>0.98958667303685266</v>
      </c>
      <c r="F29" s="1">
        <f t="shared" si="8"/>
        <v>9.6216883912908883E-3</v>
      </c>
      <c r="G29" s="1">
        <f t="shared" si="0"/>
        <v>0.92397832367522315</v>
      </c>
      <c r="H29" s="1">
        <f t="shared" si="1"/>
        <v>0.37688948287300061</v>
      </c>
      <c r="I29" s="1">
        <f>SUMPRODUCT(F29:$F$109, H29:$H$109)/(1+$G$1)*(1+$G$1)^B29/G29</f>
        <v>0.4281760254481779</v>
      </c>
      <c r="J29" s="1">
        <f t="shared" si="9"/>
        <v>12.008303465588265</v>
      </c>
      <c r="L29" s="4">
        <f t="shared" si="23"/>
        <v>29464.719521772837</v>
      </c>
      <c r="M29" s="4">
        <f t="shared" si="10"/>
        <v>1170.4955975110131</v>
      </c>
      <c r="N29" s="4">
        <f t="shared" si="11"/>
        <v>58.524779875550657</v>
      </c>
      <c r="O29" s="4">
        <f t="shared" si="2"/>
        <v>1041.3326963147349</v>
      </c>
      <c r="P29" s="4">
        <f t="shared" si="12"/>
        <v>31391.077716046744</v>
      </c>
      <c r="Q29" s="4"/>
      <c r="R29" s="4">
        <f t="shared" si="24"/>
        <v>29464.719521772851</v>
      </c>
      <c r="Y29" s="4">
        <f t="shared" si="3"/>
        <v>0</v>
      </c>
      <c r="Z29" s="4"/>
      <c r="AA29" s="4">
        <f t="shared" si="4"/>
        <v>0</v>
      </c>
      <c r="AB29" s="4">
        <f t="shared" si="5"/>
        <v>0</v>
      </c>
      <c r="AC29" s="4">
        <f t="shared" si="13"/>
        <v>0</v>
      </c>
      <c r="AD29" s="4">
        <f t="shared" si="14"/>
        <v>0</v>
      </c>
      <c r="AE29" s="4"/>
      <c r="AF29" s="4">
        <f t="shared" si="15"/>
        <v>0</v>
      </c>
      <c r="AG29" s="4">
        <f t="shared" si="16"/>
        <v>0</v>
      </c>
      <c r="AH29" s="4">
        <f t="shared" si="17"/>
        <v>0</v>
      </c>
      <c r="AI29" s="4">
        <f t="shared" si="18"/>
        <v>0</v>
      </c>
      <c r="AJ29" s="4"/>
      <c r="AK29" s="4">
        <f t="shared" si="19"/>
        <v>0</v>
      </c>
      <c r="AL29" s="4">
        <f t="shared" si="20"/>
        <v>0</v>
      </c>
      <c r="AM29" s="4">
        <f t="shared" si="21"/>
        <v>0</v>
      </c>
      <c r="AN29" s="4">
        <f t="shared" si="22"/>
        <v>0</v>
      </c>
    </row>
    <row r="30" spans="1:40" x14ac:dyDescent="0.55000000000000004">
      <c r="A30" s="1">
        <v>71</v>
      </c>
      <c r="B30" s="1">
        <v>21</v>
      </c>
      <c r="C30" s="1">
        <v>90133.957477807868</v>
      </c>
      <c r="D30" s="1">
        <f t="shared" si="6"/>
        <v>1051.8667411426286</v>
      </c>
      <c r="E30" s="1">
        <f t="shared" si="7"/>
        <v>0.98832996164179732</v>
      </c>
      <c r="F30" s="1">
        <f t="shared" si="8"/>
        <v>1.0670577006840643E-2</v>
      </c>
      <c r="G30" s="1">
        <f t="shared" si="0"/>
        <v>0.9143566352839323</v>
      </c>
      <c r="H30" s="1">
        <f t="shared" si="1"/>
        <v>0.35894236464095297</v>
      </c>
      <c r="I30" s="1">
        <f>SUMPRODUCT(F30:$F$109, H30:$H$109)/(1+$G$1)*(1+$G$1)^B30/G30</f>
        <v>0.44379285991160938</v>
      </c>
      <c r="J30" s="1">
        <f t="shared" si="9"/>
        <v>11.680349941856202</v>
      </c>
      <c r="L30" s="4">
        <f t="shared" si="23"/>
        <v>31391.077716046744</v>
      </c>
      <c r="M30" s="4">
        <f t="shared" si="10"/>
        <v>1170.4955975110131</v>
      </c>
      <c r="N30" s="4">
        <f t="shared" si="11"/>
        <v>58.524779875550657</v>
      </c>
      <c r="O30" s="4">
        <f t="shared" si="2"/>
        <v>1167.0038358202696</v>
      </c>
      <c r="P30" s="4">
        <f t="shared" si="12"/>
        <v>33350.397543135747</v>
      </c>
      <c r="Q30" s="4"/>
      <c r="R30" s="4">
        <f t="shared" si="24"/>
        <v>31391.077716046773</v>
      </c>
      <c r="Y30" s="4">
        <f t="shared" si="3"/>
        <v>0</v>
      </c>
      <c r="Z30" s="4"/>
      <c r="AA30" s="4">
        <f t="shared" si="4"/>
        <v>0</v>
      </c>
      <c r="AB30" s="4">
        <f t="shared" si="5"/>
        <v>0</v>
      </c>
      <c r="AC30" s="4">
        <f t="shared" si="13"/>
        <v>0</v>
      </c>
      <c r="AD30" s="4">
        <f t="shared" si="14"/>
        <v>0</v>
      </c>
      <c r="AE30" s="4"/>
      <c r="AF30" s="4">
        <f t="shared" si="15"/>
        <v>0</v>
      </c>
      <c r="AG30" s="4">
        <f t="shared" si="16"/>
        <v>0</v>
      </c>
      <c r="AH30" s="4">
        <f t="shared" si="17"/>
        <v>0</v>
      </c>
      <c r="AI30" s="4">
        <f t="shared" si="18"/>
        <v>0</v>
      </c>
      <c r="AJ30" s="4"/>
      <c r="AK30" s="4">
        <f t="shared" si="19"/>
        <v>0</v>
      </c>
      <c r="AL30" s="4">
        <f t="shared" si="20"/>
        <v>0</v>
      </c>
      <c r="AM30" s="4">
        <f t="shared" si="21"/>
        <v>0</v>
      </c>
      <c r="AN30" s="4">
        <f t="shared" si="22"/>
        <v>0</v>
      </c>
    </row>
    <row r="31" spans="1:40" x14ac:dyDescent="0.55000000000000004">
      <c r="A31" s="1">
        <v>72</v>
      </c>
      <c r="B31" s="1">
        <v>22</v>
      </c>
      <c r="C31" s="1">
        <v>89082.090736665239</v>
      </c>
      <c r="D31" s="1">
        <f t="shared" si="6"/>
        <v>1165.2540561893402</v>
      </c>
      <c r="E31" s="1">
        <f t="shared" si="7"/>
        <v>0.98691932299126273</v>
      </c>
      <c r="F31" s="1">
        <f t="shared" si="8"/>
        <v>1.1820825445621519E-2</v>
      </c>
      <c r="G31" s="1">
        <f t="shared" si="0"/>
        <v>0.9036860582770917</v>
      </c>
      <c r="H31" s="1">
        <f t="shared" si="1"/>
        <v>0.3418498710866219</v>
      </c>
      <c r="I31" s="1">
        <f>SUMPRODUCT(F31:$F$109, H31:$H$109)/(1+$G$1)*(1+$G$1)^B31/G31</f>
        <v>0.45967691174138925</v>
      </c>
      <c r="J31" s="1">
        <f t="shared" si="9"/>
        <v>11.346784853430826</v>
      </c>
      <c r="L31" s="4">
        <f t="shared" si="23"/>
        <v>33350.397543135747</v>
      </c>
      <c r="M31" s="4">
        <f t="shared" si="10"/>
        <v>1170.4955975110131</v>
      </c>
      <c r="N31" s="4">
        <f t="shared" si="11"/>
        <v>58.524779875550657</v>
      </c>
      <c r="O31" s="4">
        <f t="shared" si="2"/>
        <v>1308.0677008737223</v>
      </c>
      <c r="P31" s="4">
        <f t="shared" si="12"/>
        <v>35339.686097365848</v>
      </c>
      <c r="Q31" s="4"/>
      <c r="R31" s="4">
        <f t="shared" si="24"/>
        <v>33350.397543135769</v>
      </c>
      <c r="Y31" s="4">
        <f t="shared" si="3"/>
        <v>0</v>
      </c>
      <c r="Z31" s="4"/>
      <c r="AA31" s="4">
        <f t="shared" si="4"/>
        <v>0</v>
      </c>
      <c r="AB31" s="4">
        <f t="shared" si="5"/>
        <v>0</v>
      </c>
      <c r="AC31" s="4">
        <f t="shared" si="13"/>
        <v>0</v>
      </c>
      <c r="AD31" s="4">
        <f t="shared" si="14"/>
        <v>0</v>
      </c>
      <c r="AE31" s="4"/>
      <c r="AF31" s="4">
        <f t="shared" si="15"/>
        <v>0</v>
      </c>
      <c r="AG31" s="4">
        <f t="shared" si="16"/>
        <v>0</v>
      </c>
      <c r="AH31" s="4">
        <f t="shared" si="17"/>
        <v>0</v>
      </c>
      <c r="AI31" s="4">
        <f t="shared" si="18"/>
        <v>0</v>
      </c>
      <c r="AJ31" s="4"/>
      <c r="AK31" s="4">
        <f t="shared" si="19"/>
        <v>0</v>
      </c>
      <c r="AL31" s="4">
        <f t="shared" si="20"/>
        <v>0</v>
      </c>
      <c r="AM31" s="4">
        <f t="shared" si="21"/>
        <v>0</v>
      </c>
      <c r="AN31" s="4">
        <f t="shared" si="22"/>
        <v>0</v>
      </c>
    </row>
    <row r="32" spans="1:40" x14ac:dyDescent="0.55000000000000004">
      <c r="A32" s="1">
        <v>73</v>
      </c>
      <c r="B32" s="1">
        <v>23</v>
      </c>
      <c r="C32" s="1">
        <v>87916.836680475899</v>
      </c>
      <c r="D32" s="1">
        <f t="shared" si="6"/>
        <v>1289.1976900795853</v>
      </c>
      <c r="E32" s="1">
        <f t="shared" si="7"/>
        <v>0.98533616837506299</v>
      </c>
      <c r="F32" s="1">
        <f t="shared" si="8"/>
        <v>1.3078161606375928E-2</v>
      </c>
      <c r="G32" s="1">
        <f t="shared" si="0"/>
        <v>0.89186523283147012</v>
      </c>
      <c r="H32" s="1">
        <f t="shared" si="1"/>
        <v>0.32557130579678267</v>
      </c>
      <c r="I32" s="1">
        <f>SUMPRODUCT(F32:$F$109, H32:$H$109)/(1+$G$1)*(1+$G$1)^B32/G32</f>
        <v>0.47580391768647018</v>
      </c>
      <c r="J32" s="1">
        <f t="shared" si="9"/>
        <v>11.008117728584129</v>
      </c>
      <c r="L32" s="4">
        <f t="shared" si="23"/>
        <v>35339.686097365848</v>
      </c>
      <c r="M32" s="4">
        <f t="shared" si="10"/>
        <v>1170.4955975110131</v>
      </c>
      <c r="N32" s="4">
        <f t="shared" si="11"/>
        <v>58.524779875550657</v>
      </c>
      <c r="O32" s="4">
        <f t="shared" si="2"/>
        <v>1466.3831624937018</v>
      </c>
      <c r="P32" s="4">
        <f t="shared" si="12"/>
        <v>37355.63331543815</v>
      </c>
      <c r="Q32" s="4"/>
      <c r="R32" s="4">
        <f t="shared" si="24"/>
        <v>35339.686097365891</v>
      </c>
      <c r="Y32" s="4">
        <f t="shared" si="3"/>
        <v>0</v>
      </c>
      <c r="Z32" s="4"/>
      <c r="AA32" s="4">
        <f t="shared" si="4"/>
        <v>0</v>
      </c>
      <c r="AB32" s="4">
        <f t="shared" si="5"/>
        <v>0</v>
      </c>
      <c r="AC32" s="4">
        <f t="shared" si="13"/>
        <v>0</v>
      </c>
      <c r="AD32" s="4">
        <f t="shared" si="14"/>
        <v>0</v>
      </c>
      <c r="AE32" s="4"/>
      <c r="AF32" s="4">
        <f t="shared" si="15"/>
        <v>0</v>
      </c>
      <c r="AG32" s="4">
        <f t="shared" si="16"/>
        <v>0</v>
      </c>
      <c r="AH32" s="4">
        <f t="shared" si="17"/>
        <v>0</v>
      </c>
      <c r="AI32" s="4">
        <f t="shared" si="18"/>
        <v>0</v>
      </c>
      <c r="AJ32" s="4"/>
      <c r="AK32" s="4">
        <f t="shared" si="19"/>
        <v>0</v>
      </c>
      <c r="AL32" s="4">
        <f t="shared" si="20"/>
        <v>0</v>
      </c>
      <c r="AM32" s="4">
        <f t="shared" si="21"/>
        <v>0</v>
      </c>
      <c r="AN32" s="4">
        <f t="shared" si="22"/>
        <v>0</v>
      </c>
    </row>
    <row r="33" spans="1:40" x14ac:dyDescent="0.55000000000000004">
      <c r="A33" s="1">
        <v>74</v>
      </c>
      <c r="B33" s="1">
        <v>24</v>
      </c>
      <c r="C33" s="1">
        <v>86627.638990396314</v>
      </c>
      <c r="D33" s="1">
        <f t="shared" si="6"/>
        <v>1424.1814389313658</v>
      </c>
      <c r="E33" s="1">
        <f t="shared" si="7"/>
        <v>0.98355973387328199</v>
      </c>
      <c r="F33" s="1">
        <f t="shared" si="8"/>
        <v>1.4447493319659614E-2</v>
      </c>
      <c r="G33" s="1">
        <f t="shared" si="0"/>
        <v>0.87878707122509425</v>
      </c>
      <c r="H33" s="1">
        <f t="shared" si="1"/>
        <v>0.31006791028265024</v>
      </c>
      <c r="I33" s="1">
        <f>SUMPRODUCT(F33:$F$109, H33:$H$109)/(1+$G$1)*(1+$G$1)^B33/G33</f>
        <v>0.49214704332386833</v>
      </c>
      <c r="J33" s="1">
        <f t="shared" si="9"/>
        <v>10.664912090198765</v>
      </c>
      <c r="L33" s="4">
        <f t="shared" si="23"/>
        <v>37355.63331543815</v>
      </c>
      <c r="M33" s="4">
        <f t="shared" si="10"/>
        <v>1170.4955975110131</v>
      </c>
      <c r="N33" s="4">
        <f t="shared" si="11"/>
        <v>58.524779875550657</v>
      </c>
      <c r="O33" s="4">
        <f t="shared" si="2"/>
        <v>1644.0266126717977</v>
      </c>
      <c r="P33" s="4">
        <f t="shared" si="12"/>
        <v>39394.615693008331</v>
      </c>
      <c r="Q33" s="4"/>
      <c r="R33" s="4">
        <f t="shared" si="24"/>
        <v>37355.633315438186</v>
      </c>
      <c r="Y33" s="4">
        <f t="shared" si="3"/>
        <v>0</v>
      </c>
      <c r="Z33" s="4"/>
      <c r="AA33" s="4">
        <f t="shared" si="4"/>
        <v>0</v>
      </c>
      <c r="AB33" s="4">
        <f t="shared" si="5"/>
        <v>0</v>
      </c>
      <c r="AC33" s="4">
        <f t="shared" si="13"/>
        <v>0</v>
      </c>
      <c r="AD33" s="4">
        <f t="shared" si="14"/>
        <v>0</v>
      </c>
      <c r="AE33" s="4"/>
      <c r="AF33" s="4">
        <f t="shared" si="15"/>
        <v>0</v>
      </c>
      <c r="AG33" s="4">
        <f t="shared" si="16"/>
        <v>0</v>
      </c>
      <c r="AH33" s="4">
        <f t="shared" si="17"/>
        <v>0</v>
      </c>
      <c r="AI33" s="4">
        <f t="shared" si="18"/>
        <v>0</v>
      </c>
      <c r="AJ33" s="4"/>
      <c r="AK33" s="4">
        <f t="shared" si="19"/>
        <v>0</v>
      </c>
      <c r="AL33" s="4">
        <f t="shared" si="20"/>
        <v>0</v>
      </c>
      <c r="AM33" s="4">
        <f t="shared" si="21"/>
        <v>0</v>
      </c>
      <c r="AN33" s="4">
        <f t="shared" si="22"/>
        <v>0</v>
      </c>
    </row>
    <row r="34" spans="1:40" x14ac:dyDescent="0.55000000000000004">
      <c r="A34" s="1">
        <v>75</v>
      </c>
      <c r="B34" s="1">
        <v>25</v>
      </c>
      <c r="C34" s="1">
        <v>85203.457551464948</v>
      </c>
      <c r="D34" s="1">
        <f t="shared" si="6"/>
        <v>1570.5686066609633</v>
      </c>
      <c r="E34" s="1">
        <f t="shared" si="7"/>
        <v>0.981566844212721</v>
      </c>
      <c r="F34" s="1">
        <f t="shared" si="8"/>
        <v>1.5932506092641813E-2</v>
      </c>
      <c r="G34" s="1">
        <f t="shared" si="0"/>
        <v>0.86433957790543459</v>
      </c>
      <c r="H34" s="1">
        <f t="shared" si="1"/>
        <v>0.29530277169776209</v>
      </c>
      <c r="I34" s="1">
        <f>SUMPRODUCT(F34:$F$109, H34:$H$109)/(1+$G$1)*(1+$G$1)^B34/G34</f>
        <v>0.50867691318868313</v>
      </c>
      <c r="J34" s="1">
        <f t="shared" si="9"/>
        <v>10.317784823037655</v>
      </c>
      <c r="L34" s="4">
        <f t="shared" si="23"/>
        <v>39394.615693008331</v>
      </c>
      <c r="M34" s="4">
        <f t="shared" si="10"/>
        <v>1170.4955975110131</v>
      </c>
      <c r="N34" s="4">
        <f t="shared" si="11"/>
        <v>58.524779875550657</v>
      </c>
      <c r="O34" s="4">
        <f t="shared" si="2"/>
        <v>1843.3155787278961</v>
      </c>
      <c r="P34" s="4">
        <f t="shared" si="12"/>
        <v>41452.70441574759</v>
      </c>
      <c r="Q34" s="4"/>
      <c r="R34" s="4">
        <f t="shared" si="24"/>
        <v>39394.615693008367</v>
      </c>
      <c r="Y34" s="4">
        <f t="shared" si="3"/>
        <v>0</v>
      </c>
      <c r="Z34" s="4"/>
      <c r="AA34" s="4">
        <f t="shared" si="4"/>
        <v>0</v>
      </c>
      <c r="AB34" s="4">
        <f t="shared" si="5"/>
        <v>0</v>
      </c>
      <c r="AC34" s="4">
        <f t="shared" si="13"/>
        <v>0</v>
      </c>
      <c r="AD34" s="4">
        <f t="shared" si="14"/>
        <v>0</v>
      </c>
      <c r="AE34" s="4"/>
      <c r="AF34" s="4">
        <f t="shared" si="15"/>
        <v>0</v>
      </c>
      <c r="AG34" s="4">
        <f t="shared" si="16"/>
        <v>0</v>
      </c>
      <c r="AH34" s="4">
        <f t="shared" si="17"/>
        <v>0</v>
      </c>
      <c r="AI34" s="4">
        <f t="shared" si="18"/>
        <v>0</v>
      </c>
      <c r="AJ34" s="4"/>
      <c r="AK34" s="4">
        <f t="shared" si="19"/>
        <v>0</v>
      </c>
      <c r="AL34" s="4">
        <f t="shared" si="20"/>
        <v>0</v>
      </c>
      <c r="AM34" s="4">
        <f t="shared" si="21"/>
        <v>0</v>
      </c>
      <c r="AN34" s="4">
        <f t="shared" si="22"/>
        <v>0</v>
      </c>
    </row>
    <row r="35" spans="1:40" x14ac:dyDescent="0.55000000000000004">
      <c r="A35" s="1">
        <v>76</v>
      </c>
      <c r="B35" s="1">
        <v>26</v>
      </c>
      <c r="C35" s="1">
        <v>83632.888944803984</v>
      </c>
      <c r="D35" s="1">
        <f t="shared" si="6"/>
        <v>1728.5533237392519</v>
      </c>
      <c r="E35" s="1">
        <f t="shared" si="7"/>
        <v>0.97933165593645743</v>
      </c>
      <c r="F35" s="1">
        <f t="shared" si="8"/>
        <v>1.7535169266169444E-2</v>
      </c>
      <c r="G35" s="1">
        <f t="shared" si="0"/>
        <v>0.84840707181279273</v>
      </c>
      <c r="H35" s="1">
        <f t="shared" si="1"/>
        <v>0.28124073495024959</v>
      </c>
      <c r="I35" s="1">
        <f>SUMPRODUCT(F35:$F$109, H35:$H$109)/(1+$G$1)*(1+$G$1)^B35/G35</f>
        <v>0.52536167669196743</v>
      </c>
      <c r="J35" s="1">
        <f t="shared" si="9"/>
        <v>9.9674047894686844</v>
      </c>
      <c r="L35" s="4">
        <f t="shared" si="23"/>
        <v>41452.70441574759</v>
      </c>
      <c r="M35" s="4">
        <f t="shared" si="10"/>
        <v>1170.4955975110131</v>
      </c>
      <c r="N35" s="4">
        <f t="shared" si="11"/>
        <v>58.524779875550657</v>
      </c>
      <c r="O35" s="4">
        <f t="shared" si="2"/>
        <v>2066.8344063542536</v>
      </c>
      <c r="P35" s="4">
        <f t="shared" si="12"/>
        <v>43525.678283051115</v>
      </c>
      <c r="Q35" s="4"/>
      <c r="R35" s="4">
        <f t="shared" si="24"/>
        <v>41452.704415747627</v>
      </c>
      <c r="Y35" s="4">
        <f t="shared" si="3"/>
        <v>0</v>
      </c>
      <c r="Z35" s="4"/>
      <c r="AA35" s="4">
        <f t="shared" si="4"/>
        <v>0</v>
      </c>
      <c r="AB35" s="4">
        <f t="shared" si="5"/>
        <v>0</v>
      </c>
      <c r="AC35" s="4">
        <f t="shared" si="13"/>
        <v>0</v>
      </c>
      <c r="AD35" s="4">
        <f t="shared" si="14"/>
        <v>0</v>
      </c>
      <c r="AE35" s="4"/>
      <c r="AF35" s="4">
        <f t="shared" si="15"/>
        <v>0</v>
      </c>
      <c r="AG35" s="4">
        <f t="shared" si="16"/>
        <v>0</v>
      </c>
      <c r="AH35" s="4">
        <f t="shared" si="17"/>
        <v>0</v>
      </c>
      <c r="AI35" s="4">
        <f t="shared" si="18"/>
        <v>0</v>
      </c>
      <c r="AJ35" s="4"/>
      <c r="AK35" s="4">
        <f t="shared" si="19"/>
        <v>0</v>
      </c>
      <c r="AL35" s="4">
        <f t="shared" si="20"/>
        <v>0</v>
      </c>
      <c r="AM35" s="4">
        <f t="shared" si="21"/>
        <v>0</v>
      </c>
      <c r="AN35" s="4">
        <f t="shared" si="22"/>
        <v>0</v>
      </c>
    </row>
    <row r="36" spans="1:40" x14ac:dyDescent="0.55000000000000004">
      <c r="A36" s="1">
        <v>77</v>
      </c>
      <c r="B36" s="1">
        <v>27</v>
      </c>
      <c r="C36" s="1">
        <v>81904.335621064733</v>
      </c>
      <c r="D36" s="1">
        <f t="shared" si="6"/>
        <v>1898.101896827473</v>
      </c>
      <c r="E36" s="1">
        <f t="shared" si="7"/>
        <v>0.97682537948162895</v>
      </c>
      <c r="F36" s="1">
        <f t="shared" si="8"/>
        <v>1.925514104089494E-2</v>
      </c>
      <c r="G36" s="1">
        <f t="shared" si="0"/>
        <v>0.83087190254662335</v>
      </c>
      <c r="H36" s="1">
        <f t="shared" si="1"/>
        <v>0.2678483190002377</v>
      </c>
      <c r="I36" s="1">
        <f>SUMPRODUCT(F36:$F$109, H36:$H$109)/(1+$G$1)*(1+$G$1)^B36/G36</f>
        <v>0.54216711289221708</v>
      </c>
      <c r="J36" s="1">
        <f t="shared" si="9"/>
        <v>9.6144906292634413</v>
      </c>
      <c r="L36" s="4">
        <f t="shared" si="23"/>
        <v>43525.678283051115</v>
      </c>
      <c r="M36" s="4">
        <f t="shared" si="10"/>
        <v>1170.4955975110131</v>
      </c>
      <c r="N36" s="4">
        <f t="shared" si="11"/>
        <v>58.524779875550657</v>
      </c>
      <c r="O36" s="4">
        <f t="shared" si="2"/>
        <v>2317.4620518371016</v>
      </c>
      <c r="P36" s="4">
        <f t="shared" si="12"/>
        <v>45609.041738377251</v>
      </c>
      <c r="Q36" s="4"/>
      <c r="R36" s="4">
        <f t="shared" si="24"/>
        <v>43525.678283051151</v>
      </c>
      <c r="Y36" s="4">
        <f t="shared" si="3"/>
        <v>0</v>
      </c>
      <c r="Z36" s="4"/>
      <c r="AA36" s="4">
        <f t="shared" si="4"/>
        <v>0</v>
      </c>
      <c r="AB36" s="4">
        <f t="shared" si="5"/>
        <v>0</v>
      </c>
      <c r="AC36" s="4">
        <f t="shared" si="13"/>
        <v>0</v>
      </c>
      <c r="AD36" s="4">
        <f t="shared" si="14"/>
        <v>0</v>
      </c>
      <c r="AE36" s="4"/>
      <c r="AF36" s="4">
        <f t="shared" si="15"/>
        <v>0</v>
      </c>
      <c r="AG36" s="4">
        <f t="shared" si="16"/>
        <v>0</v>
      </c>
      <c r="AH36" s="4">
        <f t="shared" si="17"/>
        <v>0</v>
      </c>
      <c r="AI36" s="4">
        <f t="shared" si="18"/>
        <v>0</v>
      </c>
      <c r="AJ36" s="4"/>
      <c r="AK36" s="4">
        <f t="shared" si="19"/>
        <v>0</v>
      </c>
      <c r="AL36" s="4">
        <f t="shared" si="20"/>
        <v>0</v>
      </c>
      <c r="AM36" s="4">
        <f t="shared" si="21"/>
        <v>0</v>
      </c>
      <c r="AN36" s="4">
        <f t="shared" si="22"/>
        <v>0</v>
      </c>
    </row>
    <row r="37" spans="1:40" x14ac:dyDescent="0.55000000000000004">
      <c r="A37" s="1">
        <v>78</v>
      </c>
      <c r="B37" s="1">
        <v>28</v>
      </c>
      <c r="C37" s="1">
        <v>80006.23372423726</v>
      </c>
      <c r="D37" s="1">
        <f t="shared" si="6"/>
        <v>2078.883558269983</v>
      </c>
      <c r="E37" s="1">
        <f t="shared" si="7"/>
        <v>0.97401598023679747</v>
      </c>
      <c r="F37" s="1">
        <f t="shared" si="8"/>
        <v>2.1089065971111293E-2</v>
      </c>
      <c r="G37" s="1">
        <f t="shared" si="0"/>
        <v>0.81161676150572837</v>
      </c>
      <c r="H37" s="1">
        <f t="shared" si="1"/>
        <v>0.25509363714308358</v>
      </c>
      <c r="I37" s="1">
        <f>SUMPRODUCT(F37:$F$109, H37:$H$109)/(1+$G$1)*(1+$G$1)^B37/G37</f>
        <v>0.55905677666591314</v>
      </c>
      <c r="J37" s="1">
        <f t="shared" si="9"/>
        <v>9.2598076900158244</v>
      </c>
      <c r="L37" s="4">
        <f t="shared" si="23"/>
        <v>45609.041738377251</v>
      </c>
      <c r="M37" s="4">
        <f t="shared" si="10"/>
        <v>1170.4955975110131</v>
      </c>
      <c r="N37" s="4">
        <f t="shared" si="11"/>
        <v>58.524779875550657</v>
      </c>
      <c r="O37" s="4">
        <f t="shared" si="2"/>
        <v>2598.4019763202546</v>
      </c>
      <c r="P37" s="4">
        <f t="shared" si="12"/>
        <v>47698.048235510796</v>
      </c>
      <c r="Q37" s="4"/>
      <c r="R37" s="4">
        <f t="shared" si="24"/>
        <v>45609.041738377273</v>
      </c>
      <c r="Y37" s="4">
        <f t="shared" si="3"/>
        <v>0</v>
      </c>
      <c r="Z37" s="4"/>
      <c r="AA37" s="4">
        <f t="shared" si="4"/>
        <v>0</v>
      </c>
      <c r="AB37" s="4">
        <f t="shared" si="5"/>
        <v>0</v>
      </c>
      <c r="AC37" s="4">
        <f t="shared" si="13"/>
        <v>0</v>
      </c>
      <c r="AD37" s="4">
        <f t="shared" si="14"/>
        <v>0</v>
      </c>
      <c r="AE37" s="4"/>
      <c r="AF37" s="4">
        <f t="shared" si="15"/>
        <v>0</v>
      </c>
      <c r="AG37" s="4">
        <f t="shared" si="16"/>
        <v>0</v>
      </c>
      <c r="AH37" s="4">
        <f t="shared" si="17"/>
        <v>0</v>
      </c>
      <c r="AI37" s="4">
        <f t="shared" si="18"/>
        <v>0</v>
      </c>
      <c r="AJ37" s="4"/>
      <c r="AK37" s="4">
        <f t="shared" si="19"/>
        <v>0</v>
      </c>
      <c r="AL37" s="4">
        <f t="shared" si="20"/>
        <v>0</v>
      </c>
      <c r="AM37" s="4">
        <f t="shared" si="21"/>
        <v>0</v>
      </c>
      <c r="AN37" s="4">
        <f t="shared" si="22"/>
        <v>0</v>
      </c>
    </row>
    <row r="38" spans="1:40" x14ac:dyDescent="0.55000000000000004">
      <c r="A38" s="1">
        <v>79</v>
      </c>
      <c r="B38" s="1">
        <v>29</v>
      </c>
      <c r="C38" s="1">
        <v>77927.350165967277</v>
      </c>
      <c r="D38" s="1">
        <f t="shared" si="6"/>
        <v>2270.1905288775597</v>
      </c>
      <c r="E38" s="1">
        <f t="shared" si="7"/>
        <v>0.97086785930687269</v>
      </c>
      <c r="F38" s="1">
        <f t="shared" si="8"/>
        <v>2.3029764048128207E-2</v>
      </c>
      <c r="G38" s="1">
        <f t="shared" si="0"/>
        <v>0.7905276955346171</v>
      </c>
      <c r="H38" s="1">
        <f t="shared" si="1"/>
        <v>0.24294632108865097</v>
      </c>
      <c r="I38" s="1">
        <f>SUMPRODUCT(F38:$F$109, H38:$H$109)/(1+$G$1)*(1+$G$1)^B38/G38</f>
        <v>0.57599218813598185</v>
      </c>
      <c r="J38" s="1">
        <f t="shared" si="9"/>
        <v>8.9041640491443808</v>
      </c>
      <c r="L38" s="4">
        <f t="shared" si="23"/>
        <v>47698.048235510796</v>
      </c>
      <c r="M38" s="4">
        <f t="shared" si="10"/>
        <v>1170.4955975110131</v>
      </c>
      <c r="N38" s="4">
        <f t="shared" si="11"/>
        <v>58.524779875550657</v>
      </c>
      <c r="O38" s="4">
        <f t="shared" si="2"/>
        <v>2913.2140693127349</v>
      </c>
      <c r="P38" s="4">
        <f t="shared" si="12"/>
        <v>49787.729064385821</v>
      </c>
      <c r="Q38" s="4"/>
      <c r="R38" s="4">
        <f t="shared" si="24"/>
        <v>47698.048235510818</v>
      </c>
      <c r="Y38" s="4">
        <f t="shared" si="3"/>
        <v>0</v>
      </c>
      <c r="Z38" s="4"/>
      <c r="AA38" s="4">
        <f t="shared" si="4"/>
        <v>0</v>
      </c>
      <c r="AB38" s="4">
        <f t="shared" si="5"/>
        <v>0</v>
      </c>
      <c r="AC38" s="4">
        <f t="shared" si="13"/>
        <v>0</v>
      </c>
      <c r="AD38" s="4">
        <f t="shared" si="14"/>
        <v>0</v>
      </c>
      <c r="AE38" s="4"/>
      <c r="AF38" s="4">
        <f t="shared" si="15"/>
        <v>0</v>
      </c>
      <c r="AG38" s="4">
        <f t="shared" si="16"/>
        <v>0</v>
      </c>
      <c r="AH38" s="4">
        <f t="shared" si="17"/>
        <v>0</v>
      </c>
      <c r="AI38" s="4">
        <f t="shared" si="18"/>
        <v>0</v>
      </c>
      <c r="AJ38" s="4"/>
      <c r="AK38" s="4">
        <f t="shared" si="19"/>
        <v>0</v>
      </c>
      <c r="AL38" s="4">
        <f t="shared" si="20"/>
        <v>0</v>
      </c>
      <c r="AM38" s="4">
        <f t="shared" si="21"/>
        <v>0</v>
      </c>
      <c r="AN38" s="4">
        <f t="shared" si="22"/>
        <v>0</v>
      </c>
    </row>
    <row r="39" spans="1:40" x14ac:dyDescent="0.55000000000000004">
      <c r="A39" s="1">
        <v>80</v>
      </c>
      <c r="B39" s="1">
        <v>30</v>
      </c>
      <c r="C39" s="1">
        <v>75657.159637089717</v>
      </c>
      <c r="D39" s="1">
        <f t="shared" si="6"/>
        <v>2470.8481679092802</v>
      </c>
      <c r="E39" s="1">
        <f t="shared" si="7"/>
        <v>0.96734151559797676</v>
      </c>
      <c r="F39" s="1">
        <f t="shared" si="8"/>
        <v>2.5065319224036632E-2</v>
      </c>
      <c r="G39" s="1">
        <f t="shared" si="0"/>
        <v>0.76749793148648893</v>
      </c>
      <c r="H39" s="1">
        <f t="shared" si="1"/>
        <v>0.23137744865585813</v>
      </c>
      <c r="I39" s="1">
        <f>SUMPRODUCT(F39:$F$109, H39:$H$109)/(1+$G$1)*(1+$G$1)^B39/G39</f>
        <v>0.59293306636047416</v>
      </c>
      <c r="J39" s="1">
        <f t="shared" si="9"/>
        <v>8.5484056064300429</v>
      </c>
      <c r="L39" s="4">
        <f t="shared" si="23"/>
        <v>49787.729064385821</v>
      </c>
      <c r="M39" s="4">
        <f t="shared" si="10"/>
        <v>1170.4955975110131</v>
      </c>
      <c r="N39" s="4">
        <f t="shared" si="11"/>
        <v>58.524779875550657</v>
      </c>
      <c r="O39" s="4">
        <f t="shared" si="2"/>
        <v>3265.8484402023282</v>
      </c>
      <c r="P39" s="4">
        <f t="shared" si="12"/>
        <v>51872.927633940344</v>
      </c>
      <c r="Q39" s="4"/>
      <c r="R39" s="4">
        <f t="shared" si="24"/>
        <v>49787.729064385829</v>
      </c>
      <c r="Y39" s="4">
        <f t="shared" si="3"/>
        <v>0</v>
      </c>
      <c r="Z39" s="4"/>
      <c r="AA39" s="4">
        <f t="shared" si="4"/>
        <v>0</v>
      </c>
      <c r="AB39" s="4">
        <f t="shared" si="5"/>
        <v>0</v>
      </c>
      <c r="AC39" s="4">
        <f t="shared" si="13"/>
        <v>0</v>
      </c>
      <c r="AD39" s="4">
        <f t="shared" si="14"/>
        <v>0</v>
      </c>
      <c r="AE39" s="4"/>
      <c r="AF39" s="4">
        <f t="shared" si="15"/>
        <v>0</v>
      </c>
      <c r="AG39" s="4">
        <f t="shared" si="16"/>
        <v>0</v>
      </c>
      <c r="AH39" s="4">
        <f t="shared" si="17"/>
        <v>0</v>
      </c>
      <c r="AI39" s="4">
        <f t="shared" si="18"/>
        <v>0</v>
      </c>
      <c r="AJ39" s="4"/>
      <c r="AK39" s="4">
        <f t="shared" si="19"/>
        <v>0</v>
      </c>
      <c r="AL39" s="4">
        <f t="shared" si="20"/>
        <v>0</v>
      </c>
      <c r="AM39" s="4">
        <f t="shared" si="21"/>
        <v>0</v>
      </c>
      <c r="AN39" s="4">
        <f t="shared" si="22"/>
        <v>0</v>
      </c>
    </row>
    <row r="40" spans="1:40" x14ac:dyDescent="0.55000000000000004">
      <c r="A40" s="1">
        <v>81</v>
      </c>
      <c r="B40" s="1">
        <v>31</v>
      </c>
      <c r="C40" s="1">
        <v>73186.311469180437</v>
      </c>
      <c r="D40" s="1">
        <f t="shared" si="6"/>
        <v>2679.1172518994717</v>
      </c>
      <c r="E40" s="1">
        <f t="shared" si="7"/>
        <v>0.96339319200383966</v>
      </c>
      <c r="F40" s="1">
        <f t="shared" si="8"/>
        <v>2.7178088087179308E-2</v>
      </c>
      <c r="G40" s="1">
        <f t="shared" si="0"/>
        <v>0.74243261226245227</v>
      </c>
      <c r="H40" s="1">
        <f t="shared" si="1"/>
        <v>0.220359474910341</v>
      </c>
      <c r="I40" s="1">
        <f>SUMPRODUCT(F40:$F$109, H40:$H$109)/(1+$G$1)*(1+$G$1)^B40/G40</f>
        <v>0.60983760726097458</v>
      </c>
      <c r="J40" s="1">
        <f t="shared" si="9"/>
        <v>8.1934102475195338</v>
      </c>
      <c r="L40" s="4">
        <f t="shared" si="23"/>
        <v>51872.927633940344</v>
      </c>
      <c r="M40" s="4">
        <f t="shared" si="10"/>
        <v>1170.4955975110131</v>
      </c>
      <c r="N40" s="4">
        <f t="shared" si="11"/>
        <v>58.524779875550657</v>
      </c>
      <c r="O40" s="4">
        <f t="shared" si="2"/>
        <v>3660.6807996160287</v>
      </c>
      <c r="P40" s="4">
        <f t="shared" si="12"/>
        <v>53948.339064380089</v>
      </c>
      <c r="Q40" s="4"/>
      <c r="R40" s="4">
        <f t="shared" si="24"/>
        <v>51872.92763394038</v>
      </c>
      <c r="Y40" s="4">
        <f t="shared" si="3"/>
        <v>0</v>
      </c>
      <c r="Z40" s="4"/>
      <c r="AA40" s="4">
        <f t="shared" si="4"/>
        <v>0</v>
      </c>
      <c r="AB40" s="4">
        <f t="shared" si="5"/>
        <v>0</v>
      </c>
      <c r="AC40" s="4">
        <f t="shared" si="13"/>
        <v>0</v>
      </c>
      <c r="AD40" s="4">
        <f t="shared" si="14"/>
        <v>0</v>
      </c>
      <c r="AE40" s="4"/>
      <c r="AF40" s="4">
        <f t="shared" si="15"/>
        <v>0</v>
      </c>
      <c r="AG40" s="4">
        <f t="shared" si="16"/>
        <v>0</v>
      </c>
      <c r="AH40" s="4">
        <f t="shared" si="17"/>
        <v>0</v>
      </c>
      <c r="AI40" s="4">
        <f t="shared" si="18"/>
        <v>0</v>
      </c>
      <c r="AJ40" s="4"/>
      <c r="AK40" s="4">
        <f t="shared" si="19"/>
        <v>0</v>
      </c>
      <c r="AL40" s="4">
        <f t="shared" si="20"/>
        <v>0</v>
      </c>
      <c r="AM40" s="4">
        <f t="shared" si="21"/>
        <v>0</v>
      </c>
      <c r="AN40" s="4">
        <f t="shared" si="22"/>
        <v>0</v>
      </c>
    </row>
    <row r="41" spans="1:40" x14ac:dyDescent="0.55000000000000004">
      <c r="A41" s="1">
        <v>82</v>
      </c>
      <c r="B41" s="1">
        <v>32</v>
      </c>
      <c r="C41" s="1">
        <v>70507.194217280965</v>
      </c>
      <c r="D41" s="1">
        <f t="shared" si="6"/>
        <v>2892.5921914748906</v>
      </c>
      <c r="E41" s="1">
        <f t="shared" si="7"/>
        <v>0.95897450999736522</v>
      </c>
      <c r="F41" s="1">
        <f t="shared" si="8"/>
        <v>2.9343667330891974E-2</v>
      </c>
      <c r="G41" s="1">
        <f t="shared" si="0"/>
        <v>0.71525452417527291</v>
      </c>
      <c r="H41" s="1">
        <f t="shared" si="1"/>
        <v>0.20986616658127716</v>
      </c>
      <c r="I41" s="1">
        <f>SUMPRODUCT(F41:$F$109, H41:$H$109)/(1+$G$1)*(1+$G$1)^B41/G41</f>
        <v>0.62666280459396972</v>
      </c>
      <c r="J41" s="1">
        <f t="shared" si="9"/>
        <v>7.8400811035266358</v>
      </c>
      <c r="L41" s="4">
        <f t="shared" si="23"/>
        <v>53948.339064380089</v>
      </c>
      <c r="M41" s="4">
        <f t="shared" si="10"/>
        <v>1170.4955975110131</v>
      </c>
      <c r="N41" s="4">
        <f t="shared" si="11"/>
        <v>58.524779875550657</v>
      </c>
      <c r="O41" s="4">
        <f t="shared" si="2"/>
        <v>4102.5490002634806</v>
      </c>
      <c r="P41" s="4">
        <f t="shared" si="12"/>
        <v>56008.554780043545</v>
      </c>
      <c r="Q41" s="4"/>
      <c r="R41" s="4">
        <f t="shared" si="24"/>
        <v>53948.339064380118</v>
      </c>
      <c r="Y41" s="4">
        <f t="shared" si="3"/>
        <v>0</v>
      </c>
      <c r="Z41" s="4"/>
      <c r="AA41" s="4">
        <f t="shared" si="4"/>
        <v>0</v>
      </c>
      <c r="AB41" s="4">
        <f t="shared" si="5"/>
        <v>0</v>
      </c>
      <c r="AC41" s="4">
        <f t="shared" si="13"/>
        <v>0</v>
      </c>
      <c r="AD41" s="4">
        <f t="shared" si="14"/>
        <v>0</v>
      </c>
      <c r="AE41" s="4"/>
      <c r="AF41" s="4">
        <f t="shared" si="15"/>
        <v>0</v>
      </c>
      <c r="AG41" s="4">
        <f t="shared" si="16"/>
        <v>0</v>
      </c>
      <c r="AH41" s="4">
        <f t="shared" si="17"/>
        <v>0</v>
      </c>
      <c r="AI41" s="4">
        <f t="shared" si="18"/>
        <v>0</v>
      </c>
      <c r="AJ41" s="4"/>
      <c r="AK41" s="4">
        <f t="shared" si="19"/>
        <v>0</v>
      </c>
      <c r="AL41" s="4">
        <f t="shared" si="20"/>
        <v>0</v>
      </c>
      <c r="AM41" s="4">
        <f t="shared" si="21"/>
        <v>0</v>
      </c>
      <c r="AN41" s="4">
        <f t="shared" si="22"/>
        <v>0</v>
      </c>
    </row>
    <row r="42" spans="1:40" x14ac:dyDescent="0.55000000000000004">
      <c r="A42" s="1">
        <v>83</v>
      </c>
      <c r="B42" s="1">
        <v>33</v>
      </c>
      <c r="C42" s="1">
        <v>67614.602025806074</v>
      </c>
      <c r="D42" s="1">
        <f t="shared" si="6"/>
        <v>3108.1013398083523</v>
      </c>
      <c r="E42" s="1">
        <f t="shared" si="7"/>
        <v>0.95403209888565044</v>
      </c>
      <c r="F42" s="1">
        <f t="shared" si="8"/>
        <v>3.1529882440681271E-2</v>
      </c>
      <c r="G42" s="1">
        <f t="shared" si="0"/>
        <v>0.68591085684438102</v>
      </c>
      <c r="H42" s="1">
        <f t="shared" si="1"/>
        <v>0.19987253960121634</v>
      </c>
      <c r="I42" s="1">
        <f>SUMPRODUCT(F42:$F$109, H42:$H$109)/(1+$G$1)*(1+$G$1)^B42/G42</f>
        <v>0.64336481146170255</v>
      </c>
      <c r="J42" s="1">
        <f t="shared" si="9"/>
        <v>7.4893389593042468</v>
      </c>
      <c r="L42" s="4">
        <f t="shared" si="23"/>
        <v>56008.554780043545</v>
      </c>
      <c r="M42" s="4">
        <f t="shared" si="10"/>
        <v>1170.4955975110131</v>
      </c>
      <c r="N42" s="4">
        <f t="shared" si="11"/>
        <v>58.524779875550657</v>
      </c>
      <c r="O42" s="4">
        <f t="shared" si="2"/>
        <v>4596.7901114349552</v>
      </c>
      <c r="P42" s="4">
        <f t="shared" si="12"/>
        <v>58048.111620996715</v>
      </c>
      <c r="Q42" s="4"/>
      <c r="R42" s="4">
        <f t="shared" si="24"/>
        <v>56008.554780043589</v>
      </c>
      <c r="Y42" s="4">
        <f t="shared" si="3"/>
        <v>0</v>
      </c>
      <c r="Z42" s="4"/>
      <c r="AA42" s="4">
        <f t="shared" si="4"/>
        <v>0</v>
      </c>
      <c r="AB42" s="4">
        <f t="shared" si="5"/>
        <v>0</v>
      </c>
      <c r="AC42" s="4">
        <f t="shared" si="13"/>
        <v>0</v>
      </c>
      <c r="AD42" s="4">
        <f t="shared" si="14"/>
        <v>0</v>
      </c>
      <c r="AE42" s="4"/>
      <c r="AF42" s="4">
        <f t="shared" si="15"/>
        <v>0</v>
      </c>
      <c r="AG42" s="4">
        <f t="shared" si="16"/>
        <v>0</v>
      </c>
      <c r="AH42" s="4">
        <f t="shared" si="17"/>
        <v>0</v>
      </c>
      <c r="AI42" s="4">
        <f t="shared" si="18"/>
        <v>0</v>
      </c>
      <c r="AJ42" s="4"/>
      <c r="AK42" s="4">
        <f t="shared" si="19"/>
        <v>0</v>
      </c>
      <c r="AL42" s="4">
        <f t="shared" si="20"/>
        <v>0</v>
      </c>
      <c r="AM42" s="4">
        <f t="shared" si="21"/>
        <v>0</v>
      </c>
      <c r="AN42" s="4">
        <f t="shared" si="22"/>
        <v>0</v>
      </c>
    </row>
    <row r="43" spans="1:40" x14ac:dyDescent="0.55000000000000004">
      <c r="A43" s="1">
        <v>84</v>
      </c>
      <c r="B43" s="1">
        <v>34</v>
      </c>
      <c r="C43" s="1">
        <v>64506.500685997722</v>
      </c>
      <c r="D43" s="1">
        <f t="shared" si="6"/>
        <v>3321.618502278885</v>
      </c>
      <c r="E43" s="1">
        <f t="shared" si="7"/>
        <v>0.94850722846604663</v>
      </c>
      <c r="F43" s="1">
        <f t="shared" si="8"/>
        <v>3.3695890011135474E-2</v>
      </c>
      <c r="G43" s="1">
        <f t="shared" si="0"/>
        <v>0.65438097440369969</v>
      </c>
      <c r="H43" s="1">
        <f t="shared" si="1"/>
        <v>0.19035479962020604</v>
      </c>
      <c r="I43" s="1">
        <f>SUMPRODUCT(F43:$F$109, H43:$H$109)/(1+$G$1)*(1+$G$1)^B43/G43</f>
        <v>0.65989933845600868</v>
      </c>
      <c r="J43" s="1">
        <f t="shared" si="9"/>
        <v>7.1421138924238186</v>
      </c>
      <c r="L43" s="4">
        <f t="shared" si="23"/>
        <v>58048.111620996715</v>
      </c>
      <c r="M43" s="4">
        <f t="shared" si="10"/>
        <v>1170.4955975110131</v>
      </c>
      <c r="N43" s="4">
        <f t="shared" si="11"/>
        <v>58.524779875550657</v>
      </c>
      <c r="O43" s="4">
        <f t="shared" si="2"/>
        <v>5149.2771533953346</v>
      </c>
      <c r="P43" s="4">
        <f t="shared" si="12"/>
        <v>60061.544812157168</v>
      </c>
      <c r="Q43" s="4"/>
      <c r="R43" s="4">
        <f t="shared" si="24"/>
        <v>58048.111620996759</v>
      </c>
      <c r="Y43" s="4">
        <f t="shared" si="3"/>
        <v>0</v>
      </c>
      <c r="Z43" s="4"/>
      <c r="AA43" s="4">
        <f t="shared" si="4"/>
        <v>0</v>
      </c>
      <c r="AB43" s="4">
        <f t="shared" si="5"/>
        <v>0</v>
      </c>
      <c r="AC43" s="4">
        <f t="shared" si="13"/>
        <v>0</v>
      </c>
      <c r="AD43" s="4">
        <f t="shared" si="14"/>
        <v>0</v>
      </c>
      <c r="AE43" s="4"/>
      <c r="AF43" s="4">
        <f t="shared" si="15"/>
        <v>0</v>
      </c>
      <c r="AG43" s="4">
        <f t="shared" si="16"/>
        <v>0</v>
      </c>
      <c r="AH43" s="4">
        <f t="shared" si="17"/>
        <v>0</v>
      </c>
      <c r="AI43" s="4">
        <f t="shared" si="18"/>
        <v>0</v>
      </c>
      <c r="AJ43" s="4"/>
      <c r="AK43" s="4">
        <f t="shared" si="19"/>
        <v>0</v>
      </c>
      <c r="AL43" s="4">
        <f t="shared" si="20"/>
        <v>0</v>
      </c>
      <c r="AM43" s="4">
        <f t="shared" si="21"/>
        <v>0</v>
      </c>
      <c r="AN43" s="4">
        <f t="shared" si="22"/>
        <v>0</v>
      </c>
    </row>
    <row r="44" spans="1:40" x14ac:dyDescent="0.55000000000000004">
      <c r="A44" s="1">
        <v>85</v>
      </c>
      <c r="B44" s="1">
        <v>35</v>
      </c>
      <c r="C44" s="1">
        <v>61184.882183718837</v>
      </c>
      <c r="D44" s="1">
        <f t="shared" si="6"/>
        <v>3528.1982739975647</v>
      </c>
      <c r="E44" s="1">
        <f t="shared" si="7"/>
        <v>0.94233545692866583</v>
      </c>
      <c r="F44" s="1">
        <f t="shared" si="8"/>
        <v>3.5791521782689732E-2</v>
      </c>
      <c r="G44" s="1">
        <f t="shared" si="0"/>
        <v>0.6206850843925642</v>
      </c>
      <c r="H44" s="1">
        <f t="shared" si="1"/>
        <v>0.18129028535257716</v>
      </c>
      <c r="I44" s="1">
        <f>SUMPRODUCT(F44:$F$109, H44:$H$109)/(1+$G$1)*(1+$G$1)^B44/G44</f>
        <v>0.67622208307484277</v>
      </c>
      <c r="J44" s="1">
        <f t="shared" si="9"/>
        <v>6.7993362554283019</v>
      </c>
      <c r="L44" s="4">
        <f t="shared" si="23"/>
        <v>60061.544812157168</v>
      </c>
      <c r="M44" s="4">
        <f t="shared" si="10"/>
        <v>1170.4955975110131</v>
      </c>
      <c r="N44" s="4">
        <f t="shared" si="11"/>
        <v>58.524779875550657</v>
      </c>
      <c r="O44" s="4">
        <f t="shared" si="2"/>
        <v>5766.4543071334228</v>
      </c>
      <c r="P44" s="4">
        <f t="shared" si="12"/>
        <v>62043.443950103487</v>
      </c>
      <c r="Q44" s="4"/>
      <c r="R44" s="4">
        <f t="shared" si="24"/>
        <v>60061.544812157226</v>
      </c>
      <c r="Y44" s="4">
        <f t="shared" si="3"/>
        <v>0</v>
      </c>
      <c r="Z44" s="4"/>
      <c r="AA44" s="4">
        <f t="shared" si="4"/>
        <v>0</v>
      </c>
      <c r="AB44" s="4">
        <f t="shared" si="5"/>
        <v>0</v>
      </c>
      <c r="AC44" s="4">
        <f t="shared" si="13"/>
        <v>0</v>
      </c>
      <c r="AD44" s="4">
        <f t="shared" si="14"/>
        <v>0</v>
      </c>
      <c r="AE44" s="4"/>
      <c r="AF44" s="4">
        <f t="shared" si="15"/>
        <v>0</v>
      </c>
      <c r="AG44" s="4">
        <f t="shared" si="16"/>
        <v>0</v>
      </c>
      <c r="AH44" s="4">
        <f t="shared" si="17"/>
        <v>0</v>
      </c>
      <c r="AI44" s="4">
        <f t="shared" si="18"/>
        <v>0</v>
      </c>
      <c r="AJ44" s="4"/>
      <c r="AK44" s="4">
        <f t="shared" si="19"/>
        <v>0</v>
      </c>
      <c r="AL44" s="4">
        <f t="shared" si="20"/>
        <v>0</v>
      </c>
      <c r="AM44" s="4">
        <f t="shared" si="21"/>
        <v>0</v>
      </c>
      <c r="AN44" s="4">
        <f t="shared" si="22"/>
        <v>0</v>
      </c>
    </row>
    <row r="45" spans="1:40" x14ac:dyDescent="0.55000000000000004">
      <c r="A45" s="1">
        <v>86</v>
      </c>
      <c r="B45" s="1">
        <v>36</v>
      </c>
      <c r="C45" s="1">
        <v>57656.683909721272</v>
      </c>
      <c r="D45" s="1">
        <f t="shared" si="6"/>
        <v>3721.9517167848098</v>
      </c>
      <c r="E45" s="1">
        <f t="shared" si="7"/>
        <v>0.9354463097008382</v>
      </c>
      <c r="F45" s="1">
        <f t="shared" si="8"/>
        <v>3.7757037898691212E-2</v>
      </c>
      <c r="G45" s="1">
        <f t="shared" si="0"/>
        <v>0.58489356260987446</v>
      </c>
      <c r="H45" s="1">
        <f t="shared" si="1"/>
        <v>0.17265741462150208</v>
      </c>
      <c r="I45" s="1">
        <f>SUMPRODUCT(F45:$F$109, H45:$H$109)/(1+$G$1)*(1+$G$1)^B45/G45</f>
        <v>0.69228918360294123</v>
      </c>
      <c r="J45" s="1">
        <f t="shared" si="9"/>
        <v>6.4619271443382349</v>
      </c>
      <c r="L45" s="4">
        <f t="shared" si="23"/>
        <v>62043.443950103487</v>
      </c>
      <c r="M45" s="4">
        <f t="shared" si="10"/>
        <v>1170.4955975110131</v>
      </c>
      <c r="N45" s="4">
        <f t="shared" si="11"/>
        <v>58.524779875550657</v>
      </c>
      <c r="O45" s="4">
        <f t="shared" si="2"/>
        <v>6455.3690299161754</v>
      </c>
      <c r="P45" s="4">
        <f t="shared" si="12"/>
        <v>63988.510997870784</v>
      </c>
      <c r="Q45" s="4"/>
      <c r="R45" s="4">
        <f t="shared" si="24"/>
        <v>62043.443950103545</v>
      </c>
      <c r="Y45" s="4">
        <f t="shared" si="3"/>
        <v>0</v>
      </c>
      <c r="Z45" s="4"/>
      <c r="AA45" s="4">
        <f t="shared" si="4"/>
        <v>0</v>
      </c>
      <c r="AB45" s="4">
        <f t="shared" si="5"/>
        <v>0</v>
      </c>
      <c r="AC45" s="4">
        <f t="shared" si="13"/>
        <v>0</v>
      </c>
      <c r="AD45" s="4">
        <f t="shared" si="14"/>
        <v>0</v>
      </c>
      <c r="AE45" s="4"/>
      <c r="AF45" s="4">
        <f t="shared" si="15"/>
        <v>0</v>
      </c>
      <c r="AG45" s="4">
        <f t="shared" si="16"/>
        <v>0</v>
      </c>
      <c r="AH45" s="4">
        <f t="shared" si="17"/>
        <v>0</v>
      </c>
      <c r="AI45" s="4">
        <f t="shared" si="18"/>
        <v>0</v>
      </c>
      <c r="AJ45" s="4"/>
      <c r="AK45" s="4">
        <f t="shared" si="19"/>
        <v>0</v>
      </c>
      <c r="AL45" s="4">
        <f t="shared" si="20"/>
        <v>0</v>
      </c>
      <c r="AM45" s="4">
        <f t="shared" si="21"/>
        <v>0</v>
      </c>
      <c r="AN45" s="4">
        <f t="shared" si="22"/>
        <v>0</v>
      </c>
    </row>
    <row r="46" spans="1:40" x14ac:dyDescent="0.55000000000000004">
      <c r="A46" s="1">
        <v>87</v>
      </c>
      <c r="B46" s="1">
        <v>37</v>
      </c>
      <c r="C46" s="1">
        <v>53934.732192936463</v>
      </c>
      <c r="D46" s="1">
        <f t="shared" si="6"/>
        <v>3896.0827294363189</v>
      </c>
      <c r="E46" s="1">
        <f t="shared" si="7"/>
        <v>0.92776300964100145</v>
      </c>
      <c r="F46" s="1">
        <f t="shared" si="8"/>
        <v>3.9523495860617708E-2</v>
      </c>
      <c r="G46" s="1">
        <f t="shared" si="0"/>
        <v>0.54713652471118324</v>
      </c>
      <c r="H46" s="1">
        <f t="shared" si="1"/>
        <v>0.1644356329728591</v>
      </c>
      <c r="I46" s="1">
        <f>SUMPRODUCT(F46:$F$109, H46:$H$109)/(1+$G$1)*(1+$G$1)^B46/G46</f>
        <v>0.7080576892710716</v>
      </c>
      <c r="J46" s="1">
        <f t="shared" si="9"/>
        <v>6.130788525307497</v>
      </c>
      <c r="L46" s="4">
        <f t="shared" si="23"/>
        <v>63988.510997870784</v>
      </c>
      <c r="M46" s="4">
        <f t="shared" si="10"/>
        <v>1170.4955975110131</v>
      </c>
      <c r="N46" s="4">
        <f t="shared" si="11"/>
        <v>58.524779875550657</v>
      </c>
      <c r="O46" s="4">
        <f t="shared" si="2"/>
        <v>7223.6990358998528</v>
      </c>
      <c r="P46" s="4">
        <f t="shared" si="12"/>
        <v>65891.619125919562</v>
      </c>
      <c r="Q46" s="4"/>
      <c r="R46" s="4">
        <f t="shared" si="24"/>
        <v>63988.510997870872</v>
      </c>
      <c r="Y46" s="4">
        <f t="shared" si="3"/>
        <v>0</v>
      </c>
      <c r="Z46" s="4"/>
      <c r="AA46" s="4">
        <f t="shared" si="4"/>
        <v>0</v>
      </c>
      <c r="AB46" s="4">
        <f t="shared" si="5"/>
        <v>0</v>
      </c>
      <c r="AC46" s="4">
        <f t="shared" si="13"/>
        <v>0</v>
      </c>
      <c r="AD46" s="4">
        <f t="shared" si="14"/>
        <v>0</v>
      </c>
      <c r="AE46" s="4"/>
      <c r="AF46" s="4">
        <f t="shared" si="15"/>
        <v>0</v>
      </c>
      <c r="AG46" s="4">
        <f t="shared" si="16"/>
        <v>0</v>
      </c>
      <c r="AH46" s="4">
        <f t="shared" si="17"/>
        <v>0</v>
      </c>
      <c r="AI46" s="4">
        <f t="shared" si="18"/>
        <v>0</v>
      </c>
      <c r="AJ46" s="4"/>
      <c r="AK46" s="4">
        <f t="shared" si="19"/>
        <v>0</v>
      </c>
      <c r="AL46" s="4">
        <f t="shared" si="20"/>
        <v>0</v>
      </c>
      <c r="AM46" s="4">
        <f t="shared" si="21"/>
        <v>0</v>
      </c>
      <c r="AN46" s="4">
        <f t="shared" si="22"/>
        <v>0</v>
      </c>
    </row>
    <row r="47" spans="1:40" x14ac:dyDescent="0.55000000000000004">
      <c r="A47" s="1">
        <v>88</v>
      </c>
      <c r="B47" s="1">
        <v>38</v>
      </c>
      <c r="C47" s="1">
        <v>50038.649463500144</v>
      </c>
      <c r="D47" s="1">
        <f t="shared" si="6"/>
        <v>4043.0085542805682</v>
      </c>
      <c r="E47" s="1">
        <f t="shared" si="7"/>
        <v>0.91920228468137066</v>
      </c>
      <c r="F47" s="1">
        <f t="shared" si="8"/>
        <v>4.1013972997095166E-2</v>
      </c>
      <c r="G47" s="1">
        <f t="shared" si="0"/>
        <v>0.50761302885056558</v>
      </c>
      <c r="H47" s="1">
        <f t="shared" si="1"/>
        <v>0.15660536473605632</v>
      </c>
      <c r="I47" s="1">
        <f>SUMPRODUCT(F47:$F$109, H47:$H$109)/(1+$G$1)*(1+$G$1)^B47/G47</f>
        <v>0.72348603727514116</v>
      </c>
      <c r="J47" s="1">
        <f t="shared" si="9"/>
        <v>5.8067932172220358</v>
      </c>
      <c r="L47" s="4">
        <f t="shared" si="23"/>
        <v>65891.619125919562</v>
      </c>
      <c r="M47" s="4">
        <f t="shared" si="10"/>
        <v>1170.4955975110131</v>
      </c>
      <c r="N47" s="4">
        <f t="shared" si="11"/>
        <v>58.524779875550657</v>
      </c>
      <c r="O47" s="4">
        <f t="shared" si="2"/>
        <v>8079.7715318629316</v>
      </c>
      <c r="P47" s="4">
        <f t="shared" si="12"/>
        <v>67747.871112457375</v>
      </c>
      <c r="Q47" s="4"/>
      <c r="R47" s="4">
        <f t="shared" si="24"/>
        <v>65891.619125919664</v>
      </c>
      <c r="Y47" s="4">
        <f t="shared" si="3"/>
        <v>0</v>
      </c>
      <c r="Z47" s="4"/>
      <c r="AA47" s="4">
        <f t="shared" si="4"/>
        <v>0</v>
      </c>
      <c r="AB47" s="4">
        <f t="shared" si="5"/>
        <v>0</v>
      </c>
      <c r="AC47" s="4">
        <f t="shared" si="13"/>
        <v>0</v>
      </c>
      <c r="AD47" s="4">
        <f t="shared" si="14"/>
        <v>0</v>
      </c>
      <c r="AE47" s="4"/>
      <c r="AF47" s="4">
        <f t="shared" si="15"/>
        <v>0</v>
      </c>
      <c r="AG47" s="4">
        <f t="shared" si="16"/>
        <v>0</v>
      </c>
      <c r="AH47" s="4">
        <f t="shared" si="17"/>
        <v>0</v>
      </c>
      <c r="AI47" s="4">
        <f t="shared" si="18"/>
        <v>0</v>
      </c>
      <c r="AJ47" s="4"/>
      <c r="AK47" s="4">
        <f t="shared" si="19"/>
        <v>0</v>
      </c>
      <c r="AL47" s="4">
        <f t="shared" si="20"/>
        <v>0</v>
      </c>
      <c r="AM47" s="4">
        <f t="shared" si="21"/>
        <v>0</v>
      </c>
      <c r="AN47" s="4">
        <f t="shared" si="22"/>
        <v>0</v>
      </c>
    </row>
    <row r="48" spans="1:40" x14ac:dyDescent="0.55000000000000004">
      <c r="A48" s="1">
        <v>89</v>
      </c>
      <c r="B48" s="1">
        <v>39</v>
      </c>
      <c r="C48" s="1">
        <v>45995.640909219575</v>
      </c>
      <c r="D48" s="1">
        <f t="shared" si="6"/>
        <v>4154.5891154489073</v>
      </c>
      <c r="E48" s="1">
        <f t="shared" si="7"/>
        <v>0.90967428579484921</v>
      </c>
      <c r="F48" s="1">
        <f t="shared" si="8"/>
        <v>4.2145892967413737E-2</v>
      </c>
      <c r="G48" s="1">
        <f t="shared" si="0"/>
        <v>0.46659905585347039</v>
      </c>
      <c r="H48" s="1">
        <f t="shared" si="1"/>
        <v>0.14914796641529171</v>
      </c>
      <c r="I48" s="1">
        <f>SUMPRODUCT(F48:$F$109, H48:$H$109)/(1+$G$1)*(1+$G$1)^B48/G48</f>
        <v>0.73853452622301508</v>
      </c>
      <c r="J48" s="1">
        <f t="shared" si="9"/>
        <v>5.490774949316684</v>
      </c>
      <c r="L48" s="4">
        <f t="shared" si="23"/>
        <v>67747.871112457375</v>
      </c>
      <c r="M48" s="4">
        <f t="shared" si="10"/>
        <v>1170.4955975110131</v>
      </c>
      <c r="N48" s="4">
        <f t="shared" si="11"/>
        <v>58.524779875550657</v>
      </c>
      <c r="O48" s="4">
        <f t="shared" si="2"/>
        <v>9032.5714205150744</v>
      </c>
      <c r="P48" s="4">
        <f t="shared" si="12"/>
        <v>69552.655927608794</v>
      </c>
      <c r="Q48" s="4"/>
      <c r="R48" s="4">
        <f t="shared" si="24"/>
        <v>67747.87111245752</v>
      </c>
      <c r="Y48" s="4">
        <f t="shared" si="3"/>
        <v>0</v>
      </c>
      <c r="Z48" s="4"/>
      <c r="AA48" s="4">
        <f t="shared" si="4"/>
        <v>0</v>
      </c>
      <c r="AB48" s="4">
        <f t="shared" si="5"/>
        <v>0</v>
      </c>
      <c r="AC48" s="4">
        <f t="shared" si="13"/>
        <v>0</v>
      </c>
      <c r="AD48" s="4">
        <f t="shared" si="14"/>
        <v>0</v>
      </c>
      <c r="AE48" s="4"/>
      <c r="AF48" s="4">
        <f t="shared" si="15"/>
        <v>0</v>
      </c>
      <c r="AG48" s="4">
        <f t="shared" si="16"/>
        <v>0</v>
      </c>
      <c r="AH48" s="4">
        <f t="shared" si="17"/>
        <v>0</v>
      </c>
      <c r="AI48" s="4">
        <f t="shared" si="18"/>
        <v>0</v>
      </c>
      <c r="AJ48" s="4"/>
      <c r="AK48" s="4">
        <f t="shared" si="19"/>
        <v>0</v>
      </c>
      <c r="AL48" s="4">
        <f t="shared" si="20"/>
        <v>0</v>
      </c>
      <c r="AM48" s="4">
        <f t="shared" si="21"/>
        <v>0</v>
      </c>
      <c r="AN48" s="4">
        <f t="shared" si="22"/>
        <v>0</v>
      </c>
    </row>
    <row r="49" spans="1:40" x14ac:dyDescent="0.55000000000000004">
      <c r="A49" s="1">
        <v>90</v>
      </c>
      <c r="B49" s="1">
        <v>40</v>
      </c>
      <c r="C49" s="1">
        <v>41841.051793770668</v>
      </c>
      <c r="D49" s="1">
        <f t="shared" si="6"/>
        <v>4222.4878132614467</v>
      </c>
      <c r="E49" s="1">
        <f t="shared" si="7"/>
        <v>0.89908265609398241</v>
      </c>
      <c r="F49" s="1">
        <f t="shared" si="8"/>
        <v>4.283468581096906E-2</v>
      </c>
      <c r="G49" s="1">
        <f t="shared" si="0"/>
        <v>0.42445316288605667</v>
      </c>
      <c r="H49" s="1">
        <f t="shared" si="1"/>
        <v>0.14204568230027784</v>
      </c>
      <c r="I49" s="1">
        <f>SUMPRODUCT(F49:$F$109, H49:$H$109)/(1+$G$1)*(1+$G$1)^B49/G49</f>
        <v>0.75316577485793346</v>
      </c>
      <c r="J49" s="1">
        <f t="shared" si="9"/>
        <v>5.1835187279833974</v>
      </c>
      <c r="L49" s="4">
        <f t="shared" si="23"/>
        <v>69552.655927608794</v>
      </c>
      <c r="M49" s="4">
        <f t="shared" si="10"/>
        <v>1170.4955975110131</v>
      </c>
      <c r="N49" s="4">
        <f t="shared" si="11"/>
        <v>58.524779875550657</v>
      </c>
      <c r="O49" s="4">
        <f t="shared" si="2"/>
        <v>10091.734390601754</v>
      </c>
      <c r="P49" s="4">
        <f t="shared" si="12"/>
        <v>71301.702081998126</v>
      </c>
      <c r="Q49" s="4"/>
      <c r="R49" s="4">
        <f t="shared" si="24"/>
        <v>69552.65592760891</v>
      </c>
      <c r="Y49" s="4">
        <f t="shared" si="3"/>
        <v>0</v>
      </c>
      <c r="Z49" s="4"/>
      <c r="AA49" s="4">
        <f t="shared" si="4"/>
        <v>0</v>
      </c>
      <c r="AB49" s="4">
        <f t="shared" si="5"/>
        <v>0</v>
      </c>
      <c r="AC49" s="4">
        <f t="shared" si="13"/>
        <v>0</v>
      </c>
      <c r="AD49" s="4">
        <f t="shared" si="14"/>
        <v>0</v>
      </c>
      <c r="AE49" s="4"/>
      <c r="AF49" s="4">
        <f t="shared" si="15"/>
        <v>0</v>
      </c>
      <c r="AG49" s="4">
        <f t="shared" si="16"/>
        <v>0</v>
      </c>
      <c r="AH49" s="4">
        <f t="shared" si="17"/>
        <v>0</v>
      </c>
      <c r="AI49" s="4">
        <f t="shared" si="18"/>
        <v>0</v>
      </c>
      <c r="AJ49" s="4"/>
      <c r="AK49" s="4">
        <f t="shared" si="19"/>
        <v>0</v>
      </c>
      <c r="AL49" s="4">
        <f t="shared" si="20"/>
        <v>0</v>
      </c>
      <c r="AM49" s="4">
        <f t="shared" si="21"/>
        <v>0</v>
      </c>
      <c r="AN49" s="4">
        <f t="shared" si="22"/>
        <v>0</v>
      </c>
    </row>
    <row r="50" spans="1:40" x14ac:dyDescent="0.55000000000000004">
      <c r="A50" s="1">
        <v>91</v>
      </c>
      <c r="B50" s="1">
        <v>41</v>
      </c>
      <c r="C50" s="1">
        <v>37618.563980509221</v>
      </c>
      <c r="D50" s="1">
        <f t="shared" si="6"/>
        <v>4238.6791837125056</v>
      </c>
      <c r="E50" s="1">
        <f t="shared" si="7"/>
        <v>0.88732480097037636</v>
      </c>
      <c r="F50" s="1">
        <f t="shared" si="8"/>
        <v>4.2998937857817346E-2</v>
      </c>
      <c r="G50" s="1">
        <f t="shared" si="0"/>
        <v>0.38161847707508761</v>
      </c>
      <c r="H50" s="1">
        <f t="shared" si="1"/>
        <v>0.13528160219074079</v>
      </c>
      <c r="I50" s="1">
        <f>SUMPRODUCT(F50:$F$109, H50:$H$109)/(1+$G$1)*(1+$G$1)^B50/G50</f>
        <v>0.76734515455128061</v>
      </c>
      <c r="J50" s="1">
        <f t="shared" si="9"/>
        <v>4.8857517544231079</v>
      </c>
      <c r="L50" s="4">
        <f t="shared" si="23"/>
        <v>71301.702081998126</v>
      </c>
      <c r="M50" s="4">
        <f t="shared" si="10"/>
        <v>1170.4955975110131</v>
      </c>
      <c r="N50" s="4">
        <f t="shared" si="11"/>
        <v>58.524779875550657</v>
      </c>
      <c r="O50" s="4">
        <f t="shared" si="2"/>
        <v>11267.51990296236</v>
      </c>
      <c r="P50" s="4">
        <f t="shared" si="12"/>
        <v>72991.12632806391</v>
      </c>
      <c r="Q50" s="4"/>
      <c r="R50" s="4">
        <f t="shared" si="24"/>
        <v>71301.702081998301</v>
      </c>
      <c r="Y50" s="4">
        <f t="shared" si="3"/>
        <v>0</v>
      </c>
      <c r="Z50" s="4"/>
      <c r="AA50" s="4">
        <f t="shared" si="4"/>
        <v>0</v>
      </c>
      <c r="AB50" s="4">
        <f t="shared" si="5"/>
        <v>0</v>
      </c>
      <c r="AC50" s="4">
        <f t="shared" si="13"/>
        <v>0</v>
      </c>
      <c r="AD50" s="4">
        <f t="shared" si="14"/>
        <v>0</v>
      </c>
      <c r="AE50" s="4"/>
      <c r="AF50" s="4">
        <f t="shared" si="15"/>
        <v>0</v>
      </c>
      <c r="AG50" s="4">
        <f t="shared" si="16"/>
        <v>0</v>
      </c>
      <c r="AH50" s="4">
        <f t="shared" si="17"/>
        <v>0</v>
      </c>
      <c r="AI50" s="4">
        <f t="shared" si="18"/>
        <v>0</v>
      </c>
      <c r="AJ50" s="4"/>
      <c r="AK50" s="4">
        <f t="shared" si="19"/>
        <v>0</v>
      </c>
      <c r="AL50" s="4">
        <f t="shared" si="20"/>
        <v>0</v>
      </c>
      <c r="AM50" s="4">
        <f t="shared" si="21"/>
        <v>0</v>
      </c>
      <c r="AN50" s="4">
        <f t="shared" si="22"/>
        <v>0</v>
      </c>
    </row>
    <row r="51" spans="1:40" x14ac:dyDescent="0.55000000000000004">
      <c r="A51" s="1">
        <v>92</v>
      </c>
      <c r="B51" s="1">
        <v>42</v>
      </c>
      <c r="C51" s="1">
        <v>33379.884796796716</v>
      </c>
      <c r="D51" s="1">
        <f t="shared" si="6"/>
        <v>4196.1045596895383</v>
      </c>
      <c r="E51" s="1">
        <f t="shared" si="7"/>
        <v>0.87429241936472424</v>
      </c>
      <c r="F51" s="1">
        <f t="shared" si="8"/>
        <v>4.2567043030834924E-2</v>
      </c>
      <c r="G51" s="1">
        <f t="shared" si="0"/>
        <v>0.33861953921727028</v>
      </c>
      <c r="H51" s="1">
        <f t="shared" si="1"/>
        <v>0.12883962113403885</v>
      </c>
      <c r="I51" s="1">
        <f>SUMPRODUCT(F51:$F$109, H51:$H$109)/(1+$G$1)*(1+$G$1)^B51/G51</f>
        <v>0.78104118412030965</v>
      </c>
      <c r="J51" s="1">
        <f t="shared" si="9"/>
        <v>4.5981351334734972</v>
      </c>
      <c r="L51" s="4">
        <f t="shared" si="23"/>
        <v>72991.12632806391</v>
      </c>
      <c r="M51" s="4">
        <f t="shared" si="10"/>
        <v>1170.4955975110131</v>
      </c>
      <c r="N51" s="4">
        <f t="shared" si="11"/>
        <v>58.524779875550657</v>
      </c>
      <c r="O51" s="4">
        <f t="shared" si="2"/>
        <v>12570.758063527575</v>
      </c>
      <c r="P51" s="4">
        <f t="shared" si="12"/>
        <v>74617.476366613642</v>
      </c>
      <c r="Q51" s="4"/>
      <c r="R51" s="4">
        <f t="shared" si="24"/>
        <v>72991.126328064085</v>
      </c>
      <c r="Y51" s="4">
        <f t="shared" si="3"/>
        <v>0</v>
      </c>
      <c r="Z51" s="4"/>
      <c r="AA51" s="4">
        <f t="shared" si="4"/>
        <v>0</v>
      </c>
      <c r="AB51" s="4">
        <f t="shared" si="5"/>
        <v>0</v>
      </c>
      <c r="AC51" s="4">
        <f t="shared" si="13"/>
        <v>0</v>
      </c>
      <c r="AD51" s="4">
        <f t="shared" si="14"/>
        <v>0</v>
      </c>
      <c r="AE51" s="4"/>
      <c r="AF51" s="4">
        <f t="shared" si="15"/>
        <v>0</v>
      </c>
      <c r="AG51" s="4">
        <f t="shared" si="16"/>
        <v>0</v>
      </c>
      <c r="AH51" s="4">
        <f t="shared" si="17"/>
        <v>0</v>
      </c>
      <c r="AI51" s="4">
        <f t="shared" si="18"/>
        <v>0</v>
      </c>
      <c r="AJ51" s="4"/>
      <c r="AK51" s="4">
        <f t="shared" si="19"/>
        <v>0</v>
      </c>
      <c r="AL51" s="4">
        <f t="shared" si="20"/>
        <v>0</v>
      </c>
      <c r="AM51" s="4">
        <f t="shared" si="21"/>
        <v>0</v>
      </c>
      <c r="AN51" s="4">
        <f t="shared" si="22"/>
        <v>0</v>
      </c>
    </row>
    <row r="52" spans="1:40" x14ac:dyDescent="0.55000000000000004">
      <c r="A52" s="1">
        <v>93</v>
      </c>
      <c r="B52" s="1">
        <v>43</v>
      </c>
      <c r="C52" s="1">
        <v>29183.780237107178</v>
      </c>
      <c r="D52" s="1">
        <f t="shared" si="6"/>
        <v>4089.4540384511165</v>
      </c>
      <c r="E52" s="1">
        <f t="shared" si="7"/>
        <v>0.85987236727984351</v>
      </c>
      <c r="F52" s="1">
        <f t="shared" si="8"/>
        <v>4.1485135451498345E-2</v>
      </c>
      <c r="G52" s="1">
        <f t="shared" si="0"/>
        <v>0.29605249618643531</v>
      </c>
      <c r="H52" s="1">
        <f t="shared" si="1"/>
        <v>0.12270440108003698</v>
      </c>
      <c r="I52" s="1">
        <f>SUMPRODUCT(F52:$F$109, H52:$H$109)/(1+$G$1)*(1+$G$1)^B52/G52</f>
        <v>0.79422587604682882</v>
      </c>
      <c r="J52" s="1">
        <f t="shared" si="9"/>
        <v>4.3212566030165949</v>
      </c>
      <c r="L52" s="4">
        <f t="shared" si="23"/>
        <v>74617.476366613642</v>
      </c>
      <c r="M52" s="4">
        <f t="shared" si="10"/>
        <v>1170.4955975110131</v>
      </c>
      <c r="N52" s="4">
        <f t="shared" si="11"/>
        <v>58.524779875550657</v>
      </c>
      <c r="O52" s="4">
        <f t="shared" si="2"/>
        <v>14012.763272015651</v>
      </c>
      <c r="P52" s="4">
        <f t="shared" si="12"/>
        <v>76177.766333695967</v>
      </c>
      <c r="Q52" s="4"/>
      <c r="R52" s="4">
        <f t="shared" si="24"/>
        <v>74617.476366613875</v>
      </c>
      <c r="Y52" s="4">
        <f t="shared" si="3"/>
        <v>0</v>
      </c>
      <c r="Z52" s="4"/>
      <c r="AA52" s="4">
        <f t="shared" si="4"/>
        <v>0</v>
      </c>
      <c r="AB52" s="4">
        <f t="shared" si="5"/>
        <v>0</v>
      </c>
      <c r="AC52" s="4">
        <f t="shared" si="13"/>
        <v>0</v>
      </c>
      <c r="AD52" s="4">
        <f t="shared" si="14"/>
        <v>0</v>
      </c>
      <c r="AE52" s="4"/>
      <c r="AF52" s="4">
        <f t="shared" si="15"/>
        <v>0</v>
      </c>
      <c r="AG52" s="4">
        <f t="shared" si="16"/>
        <v>0</v>
      </c>
      <c r="AH52" s="4">
        <f t="shared" si="17"/>
        <v>0</v>
      </c>
      <c r="AI52" s="4">
        <f t="shared" si="18"/>
        <v>0</v>
      </c>
      <c r="AJ52" s="4"/>
      <c r="AK52" s="4">
        <f t="shared" si="19"/>
        <v>0</v>
      </c>
      <c r="AL52" s="4">
        <f t="shared" si="20"/>
        <v>0</v>
      </c>
      <c r="AM52" s="4">
        <f t="shared" si="21"/>
        <v>0</v>
      </c>
      <c r="AN52" s="4">
        <f t="shared" si="22"/>
        <v>0</v>
      </c>
    </row>
    <row r="53" spans="1:40" x14ac:dyDescent="0.55000000000000004">
      <c r="A53" s="1">
        <v>94</v>
      </c>
      <c r="B53" s="1">
        <v>44</v>
      </c>
      <c r="C53" s="1">
        <v>25094.326198656061</v>
      </c>
      <c r="D53" s="1">
        <f t="shared" si="6"/>
        <v>3916.0213968375283</v>
      </c>
      <c r="E53" s="1">
        <f t="shared" si="7"/>
        <v>0.84394793604590779</v>
      </c>
      <c r="F53" s="1">
        <f t="shared" si="8"/>
        <v>3.9725762058032861E-2</v>
      </c>
      <c r="G53" s="1">
        <f t="shared" si="0"/>
        <v>0.25456736073493696</v>
      </c>
      <c r="H53" s="1">
        <f t="shared" si="1"/>
        <v>0.11686133436193999</v>
      </c>
      <c r="I53" s="1">
        <f>SUMPRODUCT(F53:$F$109, H53:$H$109)/(1+$G$1)*(1+$G$1)^B53/G53</f>
        <v>0.80687502416648194</v>
      </c>
      <c r="J53" s="1">
        <f t="shared" si="9"/>
        <v>4.0556244925038794</v>
      </c>
      <c r="L53" s="4">
        <f t="shared" si="23"/>
        <v>76177.766333695967</v>
      </c>
      <c r="M53" s="4">
        <f t="shared" si="10"/>
        <v>1170.4955975110131</v>
      </c>
      <c r="N53" s="4">
        <f t="shared" si="11"/>
        <v>58.524779875550657</v>
      </c>
      <c r="O53" s="4">
        <f t="shared" si="2"/>
        <v>15605.206395409225</v>
      </c>
      <c r="P53" s="4">
        <f t="shared" si="12"/>
        <v>77669.504022488822</v>
      </c>
      <c r="Q53" s="4"/>
      <c r="R53" s="4">
        <f t="shared" si="24"/>
        <v>76177.766333696243</v>
      </c>
      <c r="Y53" s="4">
        <f t="shared" si="3"/>
        <v>0</v>
      </c>
      <c r="Z53" s="4"/>
      <c r="AA53" s="4">
        <f t="shared" si="4"/>
        <v>0</v>
      </c>
      <c r="AB53" s="4">
        <f t="shared" si="5"/>
        <v>0</v>
      </c>
      <c r="AC53" s="4">
        <f t="shared" si="13"/>
        <v>0</v>
      </c>
      <c r="AD53" s="4">
        <f t="shared" si="14"/>
        <v>0</v>
      </c>
      <c r="AE53" s="4"/>
      <c r="AF53" s="4">
        <f t="shared" si="15"/>
        <v>0</v>
      </c>
      <c r="AG53" s="4">
        <f t="shared" si="16"/>
        <v>0</v>
      </c>
      <c r="AH53" s="4">
        <f t="shared" si="17"/>
        <v>0</v>
      </c>
      <c r="AI53" s="4">
        <f t="shared" si="18"/>
        <v>0</v>
      </c>
      <c r="AJ53" s="4"/>
      <c r="AK53" s="4">
        <f t="shared" si="19"/>
        <v>0</v>
      </c>
      <c r="AL53" s="4">
        <f t="shared" si="20"/>
        <v>0</v>
      </c>
      <c r="AM53" s="4">
        <f t="shared" si="21"/>
        <v>0</v>
      </c>
      <c r="AN53" s="4">
        <f t="shared" si="22"/>
        <v>0</v>
      </c>
    </row>
    <row r="54" spans="1:40" x14ac:dyDescent="0.55000000000000004">
      <c r="A54" s="1">
        <v>95</v>
      </c>
      <c r="B54" s="1">
        <v>45</v>
      </c>
      <c r="C54" s="1">
        <v>21178.304801818533</v>
      </c>
      <c r="D54" s="1">
        <f t="shared" si="6"/>
        <v>3676.5401841759594</v>
      </c>
      <c r="E54" s="1">
        <f t="shared" si="7"/>
        <v>0.82640063883393233</v>
      </c>
      <c r="F54" s="1">
        <f t="shared" si="8"/>
        <v>3.7296364282207235E-2</v>
      </c>
      <c r="G54" s="1">
        <f t="shared" si="0"/>
        <v>0.21484159867690414</v>
      </c>
      <c r="H54" s="1">
        <f t="shared" si="1"/>
        <v>0.1112965089161333</v>
      </c>
      <c r="I54" s="1">
        <f>SUMPRODUCT(F54:$F$109, H54:$H$109)/(1+$G$1)*(1+$G$1)^B54/G54</f>
        <v>0.81896842435445771</v>
      </c>
      <c r="J54" s="1">
        <f t="shared" si="9"/>
        <v>3.801663088556388</v>
      </c>
      <c r="L54" s="4">
        <f t="shared" si="23"/>
        <v>77669.504022488822</v>
      </c>
      <c r="M54" s="4">
        <f t="shared" si="10"/>
        <v>1170.4955975110131</v>
      </c>
      <c r="N54" s="4">
        <f t="shared" si="11"/>
        <v>58.524779875550657</v>
      </c>
      <c r="O54" s="4">
        <f t="shared" si="2"/>
        <v>17359.936116606761</v>
      </c>
      <c r="P54" s="4">
        <f t="shared" si="12"/>
        <v>79090.709026736557</v>
      </c>
      <c r="Q54" s="4"/>
      <c r="R54" s="4">
        <f t="shared" si="24"/>
        <v>77669.504022489156</v>
      </c>
      <c r="Y54" s="4">
        <f t="shared" si="3"/>
        <v>0</v>
      </c>
      <c r="Z54" s="4"/>
      <c r="AA54" s="4">
        <f t="shared" si="4"/>
        <v>0</v>
      </c>
      <c r="AB54" s="4">
        <f t="shared" si="5"/>
        <v>0</v>
      </c>
      <c r="AC54" s="4">
        <f t="shared" si="13"/>
        <v>0</v>
      </c>
      <c r="AD54" s="4">
        <f t="shared" si="14"/>
        <v>0</v>
      </c>
      <c r="AE54" s="4"/>
      <c r="AF54" s="4">
        <f t="shared" si="15"/>
        <v>0</v>
      </c>
      <c r="AG54" s="4">
        <f t="shared" si="16"/>
        <v>0</v>
      </c>
      <c r="AH54" s="4">
        <f t="shared" si="17"/>
        <v>0</v>
      </c>
      <c r="AI54" s="4">
        <f t="shared" si="18"/>
        <v>0</v>
      </c>
      <c r="AJ54" s="4"/>
      <c r="AK54" s="4">
        <f t="shared" si="19"/>
        <v>0</v>
      </c>
      <c r="AL54" s="4">
        <f t="shared" si="20"/>
        <v>0</v>
      </c>
      <c r="AM54" s="4">
        <f t="shared" si="21"/>
        <v>0</v>
      </c>
      <c r="AN54" s="4">
        <f t="shared" si="22"/>
        <v>0</v>
      </c>
    </row>
    <row r="55" spans="1:40" x14ac:dyDescent="0.55000000000000004">
      <c r="A55" s="1">
        <v>96</v>
      </c>
      <c r="B55" s="1">
        <v>46</v>
      </c>
      <c r="C55" s="1">
        <v>17501.764617642573</v>
      </c>
      <c r="D55" s="1">
        <f t="shared" si="6"/>
        <v>3375.8697277091051</v>
      </c>
      <c r="E55" s="1">
        <f t="shared" si="7"/>
        <v>0.80711260827344944</v>
      </c>
      <c r="F55" s="1">
        <f t="shared" si="8"/>
        <v>3.4246237175872135E-2</v>
      </c>
      <c r="G55" s="1">
        <f t="shared" si="0"/>
        <v>0.17754523439469691</v>
      </c>
      <c r="H55" s="1">
        <f t="shared" si="1"/>
        <v>0.10599667515822221</v>
      </c>
      <c r="I55" s="1">
        <f>SUMPRODUCT(F55:$F$109, H55:$H$109)/(1+$G$1)*(1+$G$1)^B55/G55</f>
        <v>0.83049002161290719</v>
      </c>
      <c r="J55" s="1">
        <f t="shared" si="9"/>
        <v>3.559709546128949</v>
      </c>
      <c r="L55" s="4">
        <f t="shared" si="23"/>
        <v>79090.709026736557</v>
      </c>
      <c r="M55" s="4">
        <f t="shared" si="10"/>
        <v>1170.4955975110131</v>
      </c>
      <c r="N55" s="4">
        <f t="shared" si="11"/>
        <v>58.524779875550657</v>
      </c>
      <c r="O55" s="4">
        <f t="shared" si="2"/>
        <v>19288.739172655052</v>
      </c>
      <c r="P55" s="4">
        <f t="shared" si="12"/>
        <v>80439.921268011356</v>
      </c>
      <c r="Q55" s="4"/>
      <c r="R55" s="4">
        <f t="shared" si="24"/>
        <v>79090.709026736949</v>
      </c>
      <c r="Y55" s="4">
        <f t="shared" si="3"/>
        <v>0</v>
      </c>
      <c r="Z55" s="4"/>
      <c r="AA55" s="4">
        <f t="shared" si="4"/>
        <v>0</v>
      </c>
      <c r="AB55" s="4">
        <f t="shared" si="5"/>
        <v>0</v>
      </c>
      <c r="AC55" s="4">
        <f t="shared" si="13"/>
        <v>0</v>
      </c>
      <c r="AD55" s="4">
        <f t="shared" si="14"/>
        <v>0</v>
      </c>
      <c r="AE55" s="4"/>
      <c r="AF55" s="4">
        <f t="shared" si="15"/>
        <v>0</v>
      </c>
      <c r="AG55" s="4">
        <f t="shared" si="16"/>
        <v>0</v>
      </c>
      <c r="AH55" s="4">
        <f t="shared" si="17"/>
        <v>0</v>
      </c>
      <c r="AI55" s="4">
        <f t="shared" si="18"/>
        <v>0</v>
      </c>
      <c r="AJ55" s="4"/>
      <c r="AK55" s="4">
        <f t="shared" si="19"/>
        <v>0</v>
      </c>
      <c r="AL55" s="4">
        <f t="shared" si="20"/>
        <v>0</v>
      </c>
      <c r="AM55" s="4">
        <f t="shared" si="21"/>
        <v>0</v>
      </c>
      <c r="AN55" s="4">
        <f t="shared" si="22"/>
        <v>0</v>
      </c>
    </row>
    <row r="56" spans="1:40" x14ac:dyDescent="0.55000000000000004">
      <c r="A56" s="1">
        <v>97</v>
      </c>
      <c r="B56" s="1">
        <v>47</v>
      </c>
      <c r="C56" s="1">
        <v>14125.894889933468</v>
      </c>
      <c r="D56" s="1">
        <f t="shared" si="6"/>
        <v>3023.3693235863029</v>
      </c>
      <c r="E56" s="1">
        <f t="shared" si="7"/>
        <v>0.78596971397961868</v>
      </c>
      <c r="F56" s="1">
        <f t="shared" si="8"/>
        <v>3.0670325361178891E-2</v>
      </c>
      <c r="G56" s="1">
        <f t="shared" si="0"/>
        <v>0.14329899721882478</v>
      </c>
      <c r="H56" s="1">
        <f t="shared" si="1"/>
        <v>0.10094921443640208</v>
      </c>
      <c r="I56" s="1">
        <f>SUMPRODUCT(F56:$F$109, H56:$H$109)/(1+$G$1)*(1+$G$1)^B56/G56</f>
        <v>0.84142797920078283</v>
      </c>
      <c r="J56" s="1">
        <f t="shared" si="9"/>
        <v>3.3300124367835608</v>
      </c>
      <c r="L56" s="4">
        <f t="shared" si="23"/>
        <v>80439.921268011356</v>
      </c>
      <c r="M56" s="4">
        <f t="shared" si="10"/>
        <v>1170.4955975110131</v>
      </c>
      <c r="N56" s="4">
        <f t="shared" si="11"/>
        <v>58.524779875550657</v>
      </c>
      <c r="O56" s="4">
        <f t="shared" si="2"/>
        <v>21403.028602038132</v>
      </c>
      <c r="P56" s="4">
        <f t="shared" si="12"/>
        <v>81716.199677328172</v>
      </c>
      <c r="Q56" s="4"/>
      <c r="R56" s="4">
        <f t="shared" si="24"/>
        <v>80439.921268011807</v>
      </c>
      <c r="Y56" s="4">
        <f t="shared" si="3"/>
        <v>0</v>
      </c>
      <c r="Z56" s="4"/>
      <c r="AA56" s="4">
        <f t="shared" si="4"/>
        <v>0</v>
      </c>
      <c r="AB56" s="4">
        <f t="shared" si="5"/>
        <v>0</v>
      </c>
      <c r="AC56" s="4">
        <f t="shared" si="13"/>
        <v>0</v>
      </c>
      <c r="AD56" s="4">
        <f t="shared" si="14"/>
        <v>0</v>
      </c>
      <c r="AE56" s="4"/>
      <c r="AF56" s="4">
        <f t="shared" si="15"/>
        <v>0</v>
      </c>
      <c r="AG56" s="4">
        <f t="shared" si="16"/>
        <v>0</v>
      </c>
      <c r="AH56" s="4">
        <f t="shared" si="17"/>
        <v>0</v>
      </c>
      <c r="AI56" s="4">
        <f t="shared" si="18"/>
        <v>0</v>
      </c>
      <c r="AJ56" s="4"/>
      <c r="AK56" s="4">
        <f t="shared" si="19"/>
        <v>0</v>
      </c>
      <c r="AL56" s="4">
        <f t="shared" si="20"/>
        <v>0</v>
      </c>
      <c r="AM56" s="4">
        <f t="shared" si="21"/>
        <v>0</v>
      </c>
      <c r="AN56" s="4">
        <f t="shared" si="22"/>
        <v>0</v>
      </c>
    </row>
    <row r="57" spans="1:40" x14ac:dyDescent="0.55000000000000004">
      <c r="A57" s="1">
        <v>98</v>
      </c>
      <c r="B57" s="1">
        <v>48</v>
      </c>
      <c r="C57" s="1">
        <v>11102.525566347165</v>
      </c>
      <c r="D57" s="1">
        <f t="shared" si="6"/>
        <v>2632.7917507712991</v>
      </c>
      <c r="E57" s="1">
        <f t="shared" si="7"/>
        <v>0.76286550883957904</v>
      </c>
      <c r="F57" s="1">
        <f t="shared" si="8"/>
        <v>2.6708142791036872E-2</v>
      </c>
      <c r="G57" s="1">
        <f t="shared" si="0"/>
        <v>0.11262867185764587</v>
      </c>
      <c r="H57" s="1">
        <f t="shared" si="1"/>
        <v>9.6142108987049613E-2</v>
      </c>
      <c r="I57" s="1">
        <f>SUMPRODUCT(F57:$F$109, H57:$H$109)/(1+$G$1)*(1+$G$1)^B57/G57</f>
        <v>0.85177466794579426</v>
      </c>
      <c r="J57" s="1">
        <f t="shared" si="9"/>
        <v>3.1127319731383207</v>
      </c>
      <c r="L57" s="4">
        <f t="shared" si="23"/>
        <v>81716.199677328172</v>
      </c>
      <c r="M57" s="4">
        <f t="shared" si="10"/>
        <v>1170.4955975110131</v>
      </c>
      <c r="N57" s="4">
        <f t="shared" si="11"/>
        <v>58.524779875550657</v>
      </c>
      <c r="O57" s="4">
        <f t="shared" si="2"/>
        <v>23713.449116042091</v>
      </c>
      <c r="P57" s="4">
        <f t="shared" si="12"/>
        <v>82919.111128632372</v>
      </c>
      <c r="Q57" s="4"/>
      <c r="R57" s="4">
        <f t="shared" si="24"/>
        <v>81716.199677328754</v>
      </c>
      <c r="Y57" s="4">
        <f t="shared" si="3"/>
        <v>0</v>
      </c>
      <c r="Z57" s="4"/>
      <c r="AA57" s="4">
        <f t="shared" si="4"/>
        <v>0</v>
      </c>
      <c r="AB57" s="4">
        <f t="shared" si="5"/>
        <v>0</v>
      </c>
      <c r="AC57" s="4">
        <f t="shared" si="13"/>
        <v>0</v>
      </c>
      <c r="AD57" s="4">
        <f t="shared" si="14"/>
        <v>0</v>
      </c>
      <c r="AE57" s="4"/>
      <c r="AF57" s="4">
        <f t="shared" si="15"/>
        <v>0</v>
      </c>
      <c r="AG57" s="4">
        <f t="shared" si="16"/>
        <v>0</v>
      </c>
      <c r="AH57" s="4">
        <f t="shared" si="17"/>
        <v>0</v>
      </c>
      <c r="AI57" s="4">
        <f t="shared" si="18"/>
        <v>0</v>
      </c>
      <c r="AJ57" s="4"/>
      <c r="AK57" s="4">
        <f t="shared" si="19"/>
        <v>0</v>
      </c>
      <c r="AL57" s="4">
        <f t="shared" si="20"/>
        <v>0</v>
      </c>
      <c r="AM57" s="4">
        <f t="shared" si="21"/>
        <v>0</v>
      </c>
      <c r="AN57" s="4">
        <f t="shared" si="22"/>
        <v>0</v>
      </c>
    </row>
    <row r="58" spans="1:40" x14ac:dyDescent="0.55000000000000004">
      <c r="A58" s="1">
        <v>99</v>
      </c>
      <c r="B58" s="1">
        <v>49</v>
      </c>
      <c r="C58" s="1">
        <v>8469.7338155758662</v>
      </c>
      <c r="D58" s="1">
        <f t="shared" si="6"/>
        <v>2221.5594830560094</v>
      </c>
      <c r="E58" s="1">
        <f t="shared" si="7"/>
        <v>0.73770610370652323</v>
      </c>
      <c r="F58" s="1">
        <f t="shared" si="8"/>
        <v>2.2536430340477795E-2</v>
      </c>
      <c r="G58" s="1">
        <f t="shared" si="0"/>
        <v>8.5920529066609005E-2</v>
      </c>
      <c r="H58" s="1">
        <f t="shared" si="1"/>
        <v>9.1563913320999626E-2</v>
      </c>
      <c r="I58" s="1">
        <f>SUMPRODUCT(F58:$F$109, H58:$H$109)/(1+$G$1)*(1+$G$1)^B58/G58</f>
        <v>0.86152657652906206</v>
      </c>
      <c r="J58" s="1">
        <f t="shared" si="9"/>
        <v>2.907941892889697</v>
      </c>
      <c r="L58" s="4">
        <f t="shared" si="23"/>
        <v>82919.111128632372</v>
      </c>
      <c r="M58" s="4">
        <f t="shared" si="10"/>
        <v>1170.4955975110131</v>
      </c>
      <c r="N58" s="4">
        <f t="shared" si="11"/>
        <v>58.524779875550657</v>
      </c>
      <c r="O58" s="4">
        <f t="shared" si="2"/>
        <v>26229.389629347676</v>
      </c>
      <c r="P58" s="4">
        <f t="shared" si="12"/>
        <v>84048.710052289185</v>
      </c>
      <c r="Q58" s="4"/>
      <c r="R58" s="4">
        <f t="shared" si="24"/>
        <v>82919.111128633231</v>
      </c>
      <c r="Y58" s="4">
        <f t="shared" si="3"/>
        <v>0</v>
      </c>
      <c r="Z58" s="4"/>
      <c r="AA58" s="4">
        <f t="shared" si="4"/>
        <v>0</v>
      </c>
      <c r="AB58" s="4">
        <f t="shared" si="5"/>
        <v>0</v>
      </c>
      <c r="AC58" s="4">
        <f t="shared" si="13"/>
        <v>0</v>
      </c>
      <c r="AD58" s="4">
        <f t="shared" si="14"/>
        <v>0</v>
      </c>
      <c r="AE58" s="4"/>
      <c r="AF58" s="4">
        <f t="shared" si="15"/>
        <v>0</v>
      </c>
      <c r="AG58" s="4">
        <f t="shared" si="16"/>
        <v>0</v>
      </c>
      <c r="AH58" s="4">
        <f t="shared" si="17"/>
        <v>0</v>
      </c>
      <c r="AI58" s="4">
        <f t="shared" si="18"/>
        <v>0</v>
      </c>
      <c r="AJ58" s="4"/>
      <c r="AK58" s="4">
        <f t="shared" si="19"/>
        <v>0</v>
      </c>
      <c r="AL58" s="4">
        <f t="shared" si="20"/>
        <v>0</v>
      </c>
      <c r="AM58" s="4">
        <f t="shared" si="21"/>
        <v>0</v>
      </c>
      <c r="AN58" s="4">
        <f t="shared" si="22"/>
        <v>0</v>
      </c>
    </row>
    <row r="59" spans="1:40" x14ac:dyDescent="0.55000000000000004">
      <c r="A59" s="1">
        <v>100</v>
      </c>
      <c r="B59" s="1">
        <v>50</v>
      </c>
      <c r="C59" s="1">
        <v>6248.1743325198568</v>
      </c>
      <c r="D59" s="1">
        <f t="shared" si="6"/>
        <v>1809.3710196180109</v>
      </c>
      <c r="E59" s="1">
        <f t="shared" si="7"/>
        <v>0.71041604742031883</v>
      </c>
      <c r="F59" s="1">
        <f t="shared" si="8"/>
        <v>1.8355017839813803E-2</v>
      </c>
      <c r="G59" s="1">
        <f t="shared" si="0"/>
        <v>6.3384098726131211E-2</v>
      </c>
      <c r="H59" s="1">
        <f t="shared" si="1"/>
        <v>8.7203726972380588E-2</v>
      </c>
      <c r="I59" s="1">
        <f>SUMPRODUCT(F59:$F$109, H59:$H$109)/(1+$G$1)*(1+$G$1)^B59/G59</f>
        <v>0.8706841462132785</v>
      </c>
      <c r="J59" s="1">
        <f t="shared" si="9"/>
        <v>2.7156329295211519</v>
      </c>
      <c r="L59" s="4">
        <f t="shared" si="23"/>
        <v>84048.710052289185</v>
      </c>
      <c r="M59" s="4">
        <f t="shared" si="10"/>
        <v>1170.4955975110131</v>
      </c>
      <c r="N59" s="4">
        <f t="shared" si="11"/>
        <v>58.524779875550657</v>
      </c>
      <c r="O59" s="4">
        <f t="shared" si="2"/>
        <v>28958.39525796811</v>
      </c>
      <c r="P59" s="4">
        <f t="shared" si="12"/>
        <v>85105.509475747152</v>
      </c>
      <c r="Q59" s="4"/>
      <c r="R59" s="4">
        <f t="shared" si="24"/>
        <v>84048.710052290422</v>
      </c>
      <c r="Y59" s="4">
        <f t="shared" si="3"/>
        <v>0</v>
      </c>
      <c r="Z59" s="4"/>
      <c r="AA59" s="4">
        <f t="shared" si="4"/>
        <v>0</v>
      </c>
      <c r="AB59" s="4">
        <f t="shared" si="5"/>
        <v>0</v>
      </c>
      <c r="AC59" s="4">
        <f t="shared" si="13"/>
        <v>0</v>
      </c>
      <c r="AD59" s="4">
        <f t="shared" si="14"/>
        <v>0</v>
      </c>
      <c r="AE59" s="4"/>
      <c r="AF59" s="4">
        <f t="shared" si="15"/>
        <v>0</v>
      </c>
      <c r="AG59" s="4">
        <f t="shared" si="16"/>
        <v>0</v>
      </c>
      <c r="AH59" s="4">
        <f t="shared" si="17"/>
        <v>0</v>
      </c>
      <c r="AI59" s="4">
        <f t="shared" si="18"/>
        <v>0</v>
      </c>
      <c r="AJ59" s="4"/>
      <c r="AK59" s="4">
        <f t="shared" si="19"/>
        <v>0</v>
      </c>
      <c r="AL59" s="4">
        <f t="shared" si="20"/>
        <v>0</v>
      </c>
      <c r="AM59" s="4">
        <f t="shared" si="21"/>
        <v>0</v>
      </c>
      <c r="AN59" s="4">
        <f t="shared" si="22"/>
        <v>0</v>
      </c>
    </row>
    <row r="60" spans="1:40" x14ac:dyDescent="0.55000000000000004">
      <c r="A60" s="1">
        <v>101</v>
      </c>
      <c r="B60" s="1">
        <v>51</v>
      </c>
      <c r="C60" s="1">
        <v>4438.8033129018459</v>
      </c>
      <c r="D60" s="1">
        <f t="shared" si="6"/>
        <v>1416.2212919734766</v>
      </c>
      <c r="E60" s="1">
        <f t="shared" si="7"/>
        <v>0.68094524759475572</v>
      </c>
      <c r="F60" s="1">
        <f t="shared" si="8"/>
        <v>1.4366742253219716E-2</v>
      </c>
      <c r="G60" s="1">
        <f t="shared" si="0"/>
        <v>4.5029080886317401E-2</v>
      </c>
      <c r="H60" s="1">
        <f t="shared" si="1"/>
        <v>8.3051168545124371E-2</v>
      </c>
      <c r="I60" s="1">
        <f>SUMPRODUCT(F60:$F$109, H60:$H$109)/(1+$G$1)*(1+$G$1)^B60/G60</f>
        <v>0.87925153607164441</v>
      </c>
      <c r="J60" s="1">
        <f t="shared" si="9"/>
        <v>2.5357177424954673</v>
      </c>
      <c r="L60" s="4">
        <f t="shared" si="23"/>
        <v>85105.509475747152</v>
      </c>
      <c r="M60" s="4">
        <f t="shared" si="10"/>
        <v>1170.4955975110131</v>
      </c>
      <c r="N60" s="4">
        <f t="shared" si="11"/>
        <v>58.524779875550657</v>
      </c>
      <c r="O60" s="4">
        <f t="shared" si="2"/>
        <v>31905.475240524433</v>
      </c>
      <c r="P60" s="4">
        <f t="shared" si="12"/>
        <v>86090.444532208523</v>
      </c>
      <c r="Q60" s="4"/>
      <c r="R60" s="4">
        <f t="shared" si="24"/>
        <v>85105.509475749001</v>
      </c>
      <c r="Y60" s="4">
        <f t="shared" si="3"/>
        <v>0</v>
      </c>
      <c r="Z60" s="4"/>
      <c r="AA60" s="4">
        <f t="shared" si="4"/>
        <v>0</v>
      </c>
      <c r="AB60" s="4">
        <f t="shared" si="5"/>
        <v>0</v>
      </c>
      <c r="AC60" s="4">
        <f t="shared" si="13"/>
        <v>0</v>
      </c>
      <c r="AD60" s="4">
        <f t="shared" si="14"/>
        <v>0</v>
      </c>
      <c r="AE60" s="4"/>
      <c r="AF60" s="4">
        <f t="shared" si="15"/>
        <v>0</v>
      </c>
      <c r="AG60" s="4">
        <f t="shared" si="16"/>
        <v>0</v>
      </c>
      <c r="AH60" s="4">
        <f t="shared" si="17"/>
        <v>0</v>
      </c>
      <c r="AI60" s="4">
        <f t="shared" si="18"/>
        <v>0</v>
      </c>
      <c r="AJ60" s="4"/>
      <c r="AK60" s="4">
        <f t="shared" si="19"/>
        <v>0</v>
      </c>
      <c r="AL60" s="4">
        <f t="shared" si="20"/>
        <v>0</v>
      </c>
      <c r="AM60" s="4">
        <f t="shared" si="21"/>
        <v>0</v>
      </c>
      <c r="AN60" s="4">
        <f t="shared" si="22"/>
        <v>0</v>
      </c>
    </row>
    <row r="61" spans="1:40" x14ac:dyDescent="0.55000000000000004">
      <c r="A61" s="1">
        <v>102</v>
      </c>
      <c r="B61" s="1">
        <v>52</v>
      </c>
      <c r="C61" s="1">
        <v>3022.5820209283693</v>
      </c>
      <c r="D61" s="1">
        <f t="shared" si="6"/>
        <v>1060.0893321257049</v>
      </c>
      <c r="E61" s="1">
        <f t="shared" si="7"/>
        <v>0.64927690140891381</v>
      </c>
      <c r="F61" s="1">
        <f t="shared" si="8"/>
        <v>1.0753990415449189E-2</v>
      </c>
      <c r="G61" s="1">
        <f t="shared" si="0"/>
        <v>3.0662338633097683E-2</v>
      </c>
      <c r="H61" s="1">
        <f t="shared" si="1"/>
        <v>7.9096350995356543E-2</v>
      </c>
      <c r="I61" s="1">
        <f>SUMPRODUCT(F61:$F$109, H61:$H$109)/(1+$G$1)*(1+$G$1)^B61/G61</f>
        <v>0.88723632715552736</v>
      </c>
      <c r="J61" s="1">
        <f t="shared" si="9"/>
        <v>2.3680371297339255</v>
      </c>
      <c r="L61" s="4">
        <f t="shared" si="23"/>
        <v>86090.444532208523</v>
      </c>
      <c r="M61" s="4">
        <f t="shared" si="10"/>
        <v>1170.4955975110131</v>
      </c>
      <c r="N61" s="4">
        <f t="shared" si="11"/>
        <v>58.524779875550657</v>
      </c>
      <c r="O61" s="4">
        <f t="shared" si="2"/>
        <v>35072.309859108616</v>
      </c>
      <c r="P61" s="4">
        <f t="shared" si="12"/>
        <v>87004.829735426087</v>
      </c>
      <c r="Q61" s="4"/>
      <c r="R61" s="4">
        <f t="shared" si="24"/>
        <v>86090.444532211375</v>
      </c>
      <c r="Y61" s="4">
        <f t="shared" si="3"/>
        <v>0</v>
      </c>
      <c r="Z61" s="4"/>
      <c r="AA61" s="4">
        <f t="shared" si="4"/>
        <v>0</v>
      </c>
      <c r="AB61" s="4">
        <f t="shared" si="5"/>
        <v>0</v>
      </c>
      <c r="AC61" s="4">
        <f t="shared" si="13"/>
        <v>0</v>
      </c>
      <c r="AD61" s="4">
        <f t="shared" si="14"/>
        <v>0</v>
      </c>
      <c r="AE61" s="4"/>
      <c r="AF61" s="4">
        <f t="shared" si="15"/>
        <v>0</v>
      </c>
      <c r="AG61" s="4">
        <f t="shared" si="16"/>
        <v>0</v>
      </c>
      <c r="AH61" s="4">
        <f t="shared" si="17"/>
        <v>0</v>
      </c>
      <c r="AI61" s="4">
        <f t="shared" si="18"/>
        <v>0</v>
      </c>
      <c r="AJ61" s="4"/>
      <c r="AK61" s="4">
        <f t="shared" si="19"/>
        <v>0</v>
      </c>
      <c r="AL61" s="4">
        <f t="shared" si="20"/>
        <v>0</v>
      </c>
      <c r="AM61" s="4">
        <f t="shared" si="21"/>
        <v>0</v>
      </c>
      <c r="AN61" s="4">
        <f t="shared" si="22"/>
        <v>0</v>
      </c>
    </row>
    <row r="62" spans="1:40" x14ac:dyDescent="0.55000000000000004">
      <c r="A62" s="1">
        <v>103</v>
      </c>
      <c r="B62" s="1">
        <v>53</v>
      </c>
      <c r="C62" s="1">
        <v>1962.4926888026644</v>
      </c>
      <c r="D62" s="1">
        <f t="shared" si="6"/>
        <v>754.70343301046705</v>
      </c>
      <c r="E62" s="1">
        <f t="shared" si="7"/>
        <v>0.61543630846802344</v>
      </c>
      <c r="F62" s="1">
        <f t="shared" si="8"/>
        <v>7.6560278828829501E-3</v>
      </c>
      <c r="G62" s="1">
        <f t="shared" si="0"/>
        <v>1.9908348217648492E-2</v>
      </c>
      <c r="H62" s="1">
        <f t="shared" si="1"/>
        <v>7.5329858090815757E-2</v>
      </c>
      <c r="I62" s="1">
        <f>SUMPRODUCT(F62:$F$109, H62:$H$109)/(1+$G$1)*(1+$G$1)^B62/G62</f>
        <v>0.8946491761245996</v>
      </c>
      <c r="J62" s="1">
        <f t="shared" si="9"/>
        <v>2.2123673013834084</v>
      </c>
      <c r="L62" s="4">
        <f t="shared" si="23"/>
        <v>87004.829735426087</v>
      </c>
      <c r="M62" s="4">
        <f t="shared" si="10"/>
        <v>1170.4955975110131</v>
      </c>
      <c r="N62" s="4">
        <f t="shared" si="11"/>
        <v>58.524779875550657</v>
      </c>
      <c r="O62" s="4">
        <f t="shared" si="2"/>
        <v>38456.369153197651</v>
      </c>
      <c r="P62" s="4">
        <f t="shared" si="12"/>
        <v>87850.311532807682</v>
      </c>
      <c r="Q62" s="4"/>
      <c r="R62" s="4">
        <f t="shared" si="24"/>
        <v>87004.829735430685</v>
      </c>
      <c r="Y62" s="4">
        <f t="shared" si="3"/>
        <v>0</v>
      </c>
      <c r="Z62" s="4"/>
      <c r="AA62" s="4">
        <f t="shared" si="4"/>
        <v>0</v>
      </c>
      <c r="AB62" s="4">
        <f t="shared" si="5"/>
        <v>0</v>
      </c>
      <c r="AC62" s="4">
        <f t="shared" si="13"/>
        <v>0</v>
      </c>
      <c r="AD62" s="4">
        <f t="shared" si="14"/>
        <v>0</v>
      </c>
      <c r="AE62" s="4"/>
      <c r="AF62" s="4">
        <f t="shared" si="15"/>
        <v>0</v>
      </c>
      <c r="AG62" s="4">
        <f t="shared" si="16"/>
        <v>0</v>
      </c>
      <c r="AH62" s="4">
        <f t="shared" si="17"/>
        <v>0</v>
      </c>
      <c r="AI62" s="4">
        <f t="shared" si="18"/>
        <v>0</v>
      </c>
      <c r="AJ62" s="4"/>
      <c r="AK62" s="4">
        <f t="shared" si="19"/>
        <v>0</v>
      </c>
      <c r="AL62" s="4">
        <f t="shared" si="20"/>
        <v>0</v>
      </c>
      <c r="AM62" s="4">
        <f t="shared" si="21"/>
        <v>0</v>
      </c>
      <c r="AN62" s="4">
        <f t="shared" si="22"/>
        <v>0</v>
      </c>
    </row>
    <row r="63" spans="1:40" x14ac:dyDescent="0.55000000000000004">
      <c r="A63" s="1">
        <v>104</v>
      </c>
      <c r="B63" s="1">
        <v>54</v>
      </c>
      <c r="C63" s="1">
        <v>1207.7892557921973</v>
      </c>
      <c r="D63" s="1">
        <f t="shared" si="6"/>
        <v>507.87501480509218</v>
      </c>
      <c r="E63" s="1">
        <f t="shared" si="7"/>
        <v>0.5795003040725234</v>
      </c>
      <c r="F63" s="1">
        <f t="shared" si="8"/>
        <v>5.1520969751749487E-3</v>
      </c>
      <c r="G63" s="1">
        <f t="shared" si="0"/>
        <v>1.2252320334765544E-2</v>
      </c>
      <c r="H63" s="1">
        <f t="shared" si="1"/>
        <v>7.1742721991253117E-2</v>
      </c>
      <c r="I63" s="1">
        <f>SUMPRODUCT(F63:$F$109, H63:$H$109)/(1+$G$1)*(1+$G$1)^B63/G63</f>
        <v>0.9015034305985864</v>
      </c>
      <c r="J63" s="1">
        <f t="shared" si="9"/>
        <v>2.068427957429686</v>
      </c>
      <c r="L63" s="4">
        <f t="shared" si="23"/>
        <v>87850.311532807682</v>
      </c>
      <c r="M63" s="4">
        <f t="shared" si="10"/>
        <v>1170.4955975110131</v>
      </c>
      <c r="N63" s="4">
        <f t="shared" si="11"/>
        <v>58.524779875550657</v>
      </c>
      <c r="O63" s="4">
        <f t="shared" si="2"/>
        <v>42049.96959274765</v>
      </c>
      <c r="P63" s="4">
        <f t="shared" si="12"/>
        <v>88628.817818169744</v>
      </c>
      <c r="Q63" s="4"/>
      <c r="R63" s="4">
        <f t="shared" si="24"/>
        <v>87850.311532815511</v>
      </c>
      <c r="Y63" s="4">
        <f t="shared" si="3"/>
        <v>0</v>
      </c>
      <c r="Z63" s="4"/>
      <c r="AA63" s="4">
        <f t="shared" si="4"/>
        <v>0</v>
      </c>
      <c r="AB63" s="4">
        <f t="shared" si="5"/>
        <v>0</v>
      </c>
      <c r="AC63" s="4">
        <f t="shared" si="13"/>
        <v>0</v>
      </c>
      <c r="AD63" s="4">
        <f t="shared" si="14"/>
        <v>0</v>
      </c>
      <c r="AE63" s="4"/>
      <c r="AF63" s="4">
        <f t="shared" si="15"/>
        <v>0</v>
      </c>
      <c r="AG63" s="4">
        <f t="shared" si="16"/>
        <v>0</v>
      </c>
      <c r="AH63" s="4">
        <f t="shared" si="17"/>
        <v>0</v>
      </c>
      <c r="AI63" s="4">
        <f t="shared" si="18"/>
        <v>0</v>
      </c>
      <c r="AJ63" s="4"/>
      <c r="AK63" s="4">
        <f t="shared" si="19"/>
        <v>0</v>
      </c>
      <c r="AL63" s="4">
        <f t="shared" si="20"/>
        <v>0</v>
      </c>
      <c r="AM63" s="4">
        <f t="shared" si="21"/>
        <v>0</v>
      </c>
      <c r="AN63" s="4">
        <f t="shared" si="22"/>
        <v>0</v>
      </c>
    </row>
    <row r="64" spans="1:40" x14ac:dyDescent="0.55000000000000004">
      <c r="A64" s="1">
        <v>105</v>
      </c>
      <c r="B64" s="1">
        <v>55</v>
      </c>
      <c r="C64" s="1">
        <v>699.91424098710513</v>
      </c>
      <c r="D64" s="1">
        <f t="shared" si="6"/>
        <v>320.83587435250911</v>
      </c>
      <c r="E64" s="1">
        <f t="shared" si="7"/>
        <v>0.54160687757970616</v>
      </c>
      <c r="F64" s="1">
        <f t="shared" si="8"/>
        <v>3.2546935556842412E-3</v>
      </c>
      <c r="G64" s="1">
        <f t="shared" si="0"/>
        <v>7.1002233595905944E-3</v>
      </c>
      <c r="H64" s="1">
        <f t="shared" si="1"/>
        <v>6.8326401896431521E-2</v>
      </c>
      <c r="I64" s="1">
        <f>SUMPRODUCT(F64:$F$109, H64:$H$109)/(1+$G$1)*(1+$G$1)^B64/G64</f>
        <v>0.90781471986113238</v>
      </c>
      <c r="J64" s="1">
        <f t="shared" si="9"/>
        <v>1.93589088291622</v>
      </c>
      <c r="L64" s="4">
        <f t="shared" si="23"/>
        <v>88628.817818169744</v>
      </c>
      <c r="M64" s="4">
        <f t="shared" si="10"/>
        <v>1170.4955975110131</v>
      </c>
      <c r="N64" s="4">
        <f t="shared" si="11"/>
        <v>58.524779875550657</v>
      </c>
      <c r="O64" s="4">
        <f t="shared" si="2"/>
        <v>45839.31224202938</v>
      </c>
      <c r="P64" s="4">
        <f t="shared" si="12"/>
        <v>89342.506213734232</v>
      </c>
      <c r="Q64" s="4"/>
      <c r="R64" s="4">
        <f t="shared" si="24"/>
        <v>88628.817818183845</v>
      </c>
      <c r="Y64" s="4">
        <f t="shared" si="3"/>
        <v>0</v>
      </c>
      <c r="Z64" s="4"/>
      <c r="AA64" s="4">
        <f t="shared" si="4"/>
        <v>0</v>
      </c>
      <c r="AB64" s="4">
        <f t="shared" si="5"/>
        <v>0</v>
      </c>
      <c r="AC64" s="4">
        <f t="shared" si="13"/>
        <v>0</v>
      </c>
      <c r="AD64" s="4">
        <f t="shared" si="14"/>
        <v>0</v>
      </c>
      <c r="AE64" s="4"/>
      <c r="AF64" s="4">
        <f t="shared" si="15"/>
        <v>0</v>
      </c>
      <c r="AG64" s="4">
        <f t="shared" si="16"/>
        <v>0</v>
      </c>
      <c r="AH64" s="4">
        <f t="shared" si="17"/>
        <v>0</v>
      </c>
      <c r="AI64" s="4">
        <f t="shared" si="18"/>
        <v>0</v>
      </c>
      <c r="AJ64" s="4"/>
      <c r="AK64" s="4">
        <f t="shared" si="19"/>
        <v>0</v>
      </c>
      <c r="AL64" s="4">
        <f t="shared" si="20"/>
        <v>0</v>
      </c>
      <c r="AM64" s="4">
        <f t="shared" si="21"/>
        <v>0</v>
      </c>
      <c r="AN64" s="4">
        <f t="shared" si="22"/>
        <v>0</v>
      </c>
    </row>
    <row r="65" spans="1:40" x14ac:dyDescent="0.55000000000000004">
      <c r="A65" s="1">
        <v>106</v>
      </c>
      <c r="B65" s="1">
        <v>56</v>
      </c>
      <c r="C65" s="1">
        <v>379.07836663459602</v>
      </c>
      <c r="D65" s="1">
        <f t="shared" si="6"/>
        <v>188.79454902003786</v>
      </c>
      <c r="E65" s="1">
        <f t="shared" si="7"/>
        <v>0.50196432812526581</v>
      </c>
      <c r="F65" s="1">
        <f t="shared" si="8"/>
        <v>1.9152110196028157E-3</v>
      </c>
      <c r="G65" s="1">
        <f t="shared" si="0"/>
        <v>3.8455298039063533E-3</v>
      </c>
      <c r="H65" s="1">
        <f t="shared" si="1"/>
        <v>6.5072763710887174E-2</v>
      </c>
      <c r="I65" s="1">
        <f>SUMPRODUCT(F65:$F$109, H65:$H$109)/(1+$G$1)*(1+$G$1)^B65/G65</f>
        <v>0.91360053558602727</v>
      </c>
      <c r="J65" s="1">
        <f t="shared" si="9"/>
        <v>1.8143887526934273</v>
      </c>
      <c r="L65" s="4">
        <f t="shared" si="23"/>
        <v>89342.506213734232</v>
      </c>
      <c r="M65" s="4">
        <f t="shared" si="10"/>
        <v>1170.4955975110131</v>
      </c>
      <c r="N65" s="4">
        <f t="shared" si="11"/>
        <v>58.524779875550657</v>
      </c>
      <c r="O65" s="4">
        <f t="shared" si="2"/>
        <v>49803.567187473425</v>
      </c>
      <c r="P65" s="4">
        <f t="shared" si="12"/>
        <v>89993.713027734557</v>
      </c>
      <c r="Q65" s="4"/>
      <c r="R65" s="4">
        <f t="shared" si="24"/>
        <v>89342.506213761633</v>
      </c>
      <c r="Y65" s="4">
        <f t="shared" si="3"/>
        <v>0</v>
      </c>
      <c r="Z65" s="4"/>
      <c r="AA65" s="4">
        <f t="shared" si="4"/>
        <v>0</v>
      </c>
      <c r="AB65" s="4">
        <f t="shared" si="5"/>
        <v>0</v>
      </c>
      <c r="AC65" s="4">
        <f t="shared" si="13"/>
        <v>0</v>
      </c>
      <c r="AD65" s="4">
        <f t="shared" si="14"/>
        <v>0</v>
      </c>
      <c r="AE65" s="4"/>
      <c r="AF65" s="4">
        <f t="shared" si="15"/>
        <v>0</v>
      </c>
      <c r="AG65" s="4">
        <f t="shared" si="16"/>
        <v>0</v>
      </c>
      <c r="AH65" s="4">
        <f t="shared" si="17"/>
        <v>0</v>
      </c>
      <c r="AI65" s="4">
        <f t="shared" si="18"/>
        <v>0</v>
      </c>
      <c r="AJ65" s="4"/>
      <c r="AK65" s="4">
        <f t="shared" si="19"/>
        <v>0</v>
      </c>
      <c r="AL65" s="4">
        <f t="shared" si="20"/>
        <v>0</v>
      </c>
      <c r="AM65" s="4">
        <f t="shared" si="21"/>
        <v>0</v>
      </c>
      <c r="AN65" s="4">
        <f t="shared" si="22"/>
        <v>0</v>
      </c>
    </row>
    <row r="66" spans="1:40" x14ac:dyDescent="0.55000000000000004">
      <c r="A66" s="1">
        <v>107</v>
      </c>
      <c r="B66" s="1">
        <v>57</v>
      </c>
      <c r="C66" s="1">
        <v>190.28381761455816</v>
      </c>
      <c r="D66" s="1">
        <f t="shared" si="6"/>
        <v>102.58979483632899</v>
      </c>
      <c r="E66" s="1">
        <f t="shared" si="7"/>
        <v>0.46085906766840012</v>
      </c>
      <c r="F66" s="1">
        <f t="shared" si="8"/>
        <v>1.0407138690666097E-3</v>
      </c>
      <c r="G66" s="1">
        <f t="shared" si="0"/>
        <v>1.9303187843035378E-3</v>
      </c>
      <c r="H66" s="1">
        <f t="shared" si="1"/>
        <v>6.1974060677035397E-2</v>
      </c>
      <c r="I66" s="1">
        <f>SUMPRODUCT(F66:$F$109, H66:$H$109)/(1+$G$1)*(1+$G$1)^B66/G66</f>
        <v>0.91887981804055641</v>
      </c>
      <c r="J66" s="1">
        <f t="shared" si="9"/>
        <v>1.7035238211483155</v>
      </c>
      <c r="L66" s="4">
        <f t="shared" si="23"/>
        <v>89993.713027734557</v>
      </c>
      <c r="M66" s="4">
        <f t="shared" si="10"/>
        <v>1170.4955975110131</v>
      </c>
      <c r="N66" s="4">
        <f t="shared" si="11"/>
        <v>58.524779875550657</v>
      </c>
      <c r="O66" s="4">
        <f t="shared" si="2"/>
        <v>53914.093233159991</v>
      </c>
      <c r="P66" s="4">
        <f t="shared" si="12"/>
        <v>90584.904872733183</v>
      </c>
      <c r="Q66" s="4"/>
      <c r="R66" s="4">
        <f t="shared" si="24"/>
        <v>89993.713027791862</v>
      </c>
      <c r="Y66" s="4">
        <f t="shared" si="3"/>
        <v>0</v>
      </c>
      <c r="Z66" s="4"/>
      <c r="AA66" s="4">
        <f t="shared" si="4"/>
        <v>0</v>
      </c>
      <c r="AB66" s="4">
        <f t="shared" si="5"/>
        <v>0</v>
      </c>
      <c r="AC66" s="4">
        <f t="shared" si="13"/>
        <v>0</v>
      </c>
      <c r="AD66" s="4">
        <f t="shared" si="14"/>
        <v>0</v>
      </c>
      <c r="AE66" s="4"/>
      <c r="AF66" s="4">
        <f t="shared" si="15"/>
        <v>0</v>
      </c>
      <c r="AG66" s="4">
        <f t="shared" si="16"/>
        <v>0</v>
      </c>
      <c r="AH66" s="4">
        <f t="shared" si="17"/>
        <v>0</v>
      </c>
      <c r="AI66" s="4">
        <f t="shared" si="18"/>
        <v>0</v>
      </c>
      <c r="AJ66" s="4"/>
      <c r="AK66" s="4">
        <f t="shared" si="19"/>
        <v>0</v>
      </c>
      <c r="AL66" s="4">
        <f t="shared" si="20"/>
        <v>0</v>
      </c>
      <c r="AM66" s="4">
        <f t="shared" si="21"/>
        <v>0</v>
      </c>
      <c r="AN66" s="4">
        <f t="shared" si="22"/>
        <v>0</v>
      </c>
    </row>
    <row r="67" spans="1:40" x14ac:dyDescent="0.55000000000000004">
      <c r="A67" s="1">
        <v>108</v>
      </c>
      <c r="B67" s="1">
        <v>58</v>
      </c>
      <c r="C67" s="1">
        <v>87.694022778229169</v>
      </c>
      <c r="D67" s="1">
        <f t="shared" si="6"/>
        <v>50.979961680581525</v>
      </c>
      <c r="E67" s="1">
        <f t="shared" si="7"/>
        <v>0.4186609296108405</v>
      </c>
      <c r="F67" s="1">
        <f t="shared" si="8"/>
        <v>5.1716209443746278E-4</v>
      </c>
      <c r="G67" s="1">
        <f t="shared" si="0"/>
        <v>8.8960491523692802E-4</v>
      </c>
      <c r="H67" s="1">
        <f t="shared" si="1"/>
        <v>5.9022914930509894E-2</v>
      </c>
      <c r="I67" s="1">
        <f>SUMPRODUCT(F67:$F$109, H67:$H$109)/(1+$G$1)*(1+$G$1)^B67/G67</f>
        <v>0.92367256385909791</v>
      </c>
      <c r="J67" s="1">
        <f t="shared" si="9"/>
        <v>1.602876158958944</v>
      </c>
      <c r="L67" s="4">
        <f t="shared" si="23"/>
        <v>90584.904872733183</v>
      </c>
      <c r="M67" s="4">
        <f t="shared" si="10"/>
        <v>1170.4955975110131</v>
      </c>
      <c r="N67" s="4">
        <f t="shared" si="11"/>
        <v>58.524779875550657</v>
      </c>
      <c r="O67" s="4">
        <f t="shared" si="2"/>
        <v>58133.907038915953</v>
      </c>
      <c r="P67" s="4">
        <f t="shared" si="12"/>
        <v>91118.635004777752</v>
      </c>
      <c r="Q67" s="4"/>
      <c r="R67" s="4">
        <f t="shared" si="24"/>
        <v>90584.904872863815</v>
      </c>
      <c r="Y67" s="4">
        <f t="shared" si="3"/>
        <v>0</v>
      </c>
      <c r="Z67" s="4"/>
      <c r="AA67" s="4">
        <f t="shared" si="4"/>
        <v>0</v>
      </c>
      <c r="AB67" s="4">
        <f t="shared" si="5"/>
        <v>0</v>
      </c>
      <c r="AC67" s="4">
        <f t="shared" si="13"/>
        <v>0</v>
      </c>
      <c r="AD67" s="4">
        <f t="shared" si="14"/>
        <v>0</v>
      </c>
      <c r="AE67" s="4"/>
      <c r="AF67" s="4">
        <f t="shared" si="15"/>
        <v>0</v>
      </c>
      <c r="AG67" s="4">
        <f t="shared" si="16"/>
        <v>0</v>
      </c>
      <c r="AH67" s="4">
        <f t="shared" si="17"/>
        <v>0</v>
      </c>
      <c r="AI67" s="4">
        <f t="shared" si="18"/>
        <v>0</v>
      </c>
      <c r="AJ67" s="4"/>
      <c r="AK67" s="4">
        <f t="shared" si="19"/>
        <v>0</v>
      </c>
      <c r="AL67" s="4">
        <f t="shared" si="20"/>
        <v>0</v>
      </c>
      <c r="AM67" s="4">
        <f t="shared" si="21"/>
        <v>0</v>
      </c>
      <c r="AN67" s="4">
        <f t="shared" si="22"/>
        <v>0</v>
      </c>
    </row>
    <row r="68" spans="1:40" x14ac:dyDescent="0.55000000000000004">
      <c r="A68" s="1">
        <v>109</v>
      </c>
      <c r="B68" s="1">
        <v>59</v>
      </c>
      <c r="C68" s="1">
        <v>36.714061097647644</v>
      </c>
      <c r="D68" s="1">
        <f t="shared" si="6"/>
        <v>22.916013172983696</v>
      </c>
      <c r="E68" s="1">
        <f t="shared" si="7"/>
        <v>0.37582461629525421</v>
      </c>
      <c r="F68" s="1">
        <f t="shared" si="8"/>
        <v>2.3246964058058406E-4</v>
      </c>
      <c r="G68" s="1">
        <f t="shared" si="0"/>
        <v>3.7244282079946519E-4</v>
      </c>
      <c r="H68" s="1">
        <f t="shared" si="1"/>
        <v>5.6212299933818946E-2</v>
      </c>
      <c r="I68" s="1">
        <f>SUMPRODUCT(F68:$F$109, H68:$H$109)/(1+$G$1)*(1+$G$1)^B68/G68</f>
        <v>0.92799947208838707</v>
      </c>
      <c r="J68" s="1">
        <f t="shared" si="9"/>
        <v>1.5120110861438716</v>
      </c>
      <c r="L68" s="4">
        <f t="shared" si="23"/>
        <v>91118.635004777752</v>
      </c>
      <c r="M68" s="4">
        <f t="shared" si="10"/>
        <v>1170.4955975110131</v>
      </c>
      <c r="N68" s="4">
        <f t="shared" si="11"/>
        <v>58.524779875550657</v>
      </c>
      <c r="O68" s="4">
        <f t="shared" si="2"/>
        <v>62417.538370474569</v>
      </c>
      <c r="P68" s="4">
        <f t="shared" si="12"/>
        <v>91597.506524199474</v>
      </c>
      <c r="Q68" s="4"/>
      <c r="R68" s="4">
        <f t="shared" si="24"/>
        <v>91118.635005105432</v>
      </c>
      <c r="Y68" s="4">
        <f t="shared" si="3"/>
        <v>0</v>
      </c>
      <c r="Z68" s="4"/>
      <c r="AA68" s="4">
        <f t="shared" si="4"/>
        <v>0</v>
      </c>
      <c r="AB68" s="4">
        <f t="shared" si="5"/>
        <v>0</v>
      </c>
      <c r="AC68" s="4">
        <f t="shared" si="13"/>
        <v>0</v>
      </c>
      <c r="AD68" s="4">
        <f t="shared" si="14"/>
        <v>0</v>
      </c>
      <c r="AE68" s="4"/>
      <c r="AF68" s="4">
        <f t="shared" si="15"/>
        <v>0</v>
      </c>
      <c r="AG68" s="4">
        <f t="shared" si="16"/>
        <v>0</v>
      </c>
      <c r="AH68" s="4">
        <f t="shared" si="17"/>
        <v>0</v>
      </c>
      <c r="AI68" s="4">
        <f t="shared" si="18"/>
        <v>0</v>
      </c>
      <c r="AJ68" s="4"/>
      <c r="AK68" s="4">
        <f t="shared" si="19"/>
        <v>0</v>
      </c>
      <c r="AL68" s="4">
        <f t="shared" si="20"/>
        <v>0</v>
      </c>
      <c r="AM68" s="4">
        <f t="shared" si="21"/>
        <v>0</v>
      </c>
      <c r="AN68" s="4">
        <f t="shared" si="22"/>
        <v>0</v>
      </c>
    </row>
    <row r="69" spans="1:40" x14ac:dyDescent="0.55000000000000004">
      <c r="A69" s="1">
        <v>110</v>
      </c>
      <c r="B69" s="1">
        <v>60</v>
      </c>
      <c r="C69" s="1">
        <v>13.798047924663946</v>
      </c>
      <c r="D69" s="1">
        <f t="shared" si="6"/>
        <v>9.2048740394403517</v>
      </c>
      <c r="E69" s="1">
        <f t="shared" si="7"/>
        <v>0.33288577560404881</v>
      </c>
      <c r="F69" s="1">
        <f t="shared" si="8"/>
        <v>9.3378099557953583E-5</v>
      </c>
      <c r="G69" s="1">
        <f t="shared" si="0"/>
        <v>1.3997318021888116E-4</v>
      </c>
      <c r="H69" s="1">
        <f t="shared" si="1"/>
        <v>5.3535523746494243E-2</v>
      </c>
      <c r="I69" s="1">
        <f>SUMPRODUCT(F69:$F$109, H69:$H$109)/(1+$G$1)*(1+$G$1)^B69/G69</f>
        <v>0.93188164586036171</v>
      </c>
      <c r="J69" s="1">
        <f t="shared" si="9"/>
        <v>1.4304854369324043</v>
      </c>
      <c r="L69" s="4">
        <f t="shared" si="23"/>
        <v>91597.506524199474</v>
      </c>
      <c r="M69" s="4">
        <f t="shared" si="10"/>
        <v>1170.4955975110131</v>
      </c>
      <c r="N69" s="4">
        <f t="shared" si="11"/>
        <v>58.524779875550657</v>
      </c>
      <c r="O69" s="4">
        <f t="shared" si="2"/>
        <v>66711.422439595117</v>
      </c>
      <c r="P69" s="4">
        <f t="shared" si="12"/>
        <v>92024.144659664424</v>
      </c>
      <c r="Q69" s="4"/>
      <c r="R69" s="4">
        <f t="shared" si="24"/>
        <v>91597.506525114833</v>
      </c>
      <c r="Y69" s="4">
        <f t="shared" si="3"/>
        <v>0</v>
      </c>
      <c r="Z69" s="4"/>
      <c r="AA69" s="4">
        <f t="shared" si="4"/>
        <v>0</v>
      </c>
      <c r="AB69" s="4">
        <f t="shared" si="5"/>
        <v>0</v>
      </c>
      <c r="AC69" s="4">
        <f t="shared" si="13"/>
        <v>0</v>
      </c>
      <c r="AD69" s="4">
        <f t="shared" si="14"/>
        <v>0</v>
      </c>
      <c r="AE69" s="4"/>
      <c r="AF69" s="4">
        <f t="shared" si="15"/>
        <v>0</v>
      </c>
      <c r="AG69" s="4">
        <f t="shared" si="16"/>
        <v>0</v>
      </c>
      <c r="AH69" s="4">
        <f t="shared" si="17"/>
        <v>0</v>
      </c>
      <c r="AI69" s="4">
        <f t="shared" si="18"/>
        <v>0</v>
      </c>
      <c r="AJ69" s="4"/>
      <c r="AK69" s="4">
        <f t="shared" si="19"/>
        <v>0</v>
      </c>
      <c r="AL69" s="4">
        <f t="shared" si="20"/>
        <v>0</v>
      </c>
      <c r="AM69" s="4">
        <f t="shared" si="21"/>
        <v>0</v>
      </c>
      <c r="AN69" s="4">
        <f t="shared" si="22"/>
        <v>0</v>
      </c>
    </row>
    <row r="70" spans="1:40" x14ac:dyDescent="0.55000000000000004">
      <c r="A70" s="1">
        <v>111</v>
      </c>
      <c r="B70" s="1">
        <v>61</v>
      </c>
      <c r="C70" s="1">
        <v>4.5931738852235933</v>
      </c>
      <c r="D70" s="1">
        <f t="shared" si="6"/>
        <v>3.2590855652449999</v>
      </c>
      <c r="E70" s="1">
        <f t="shared" si="7"/>
        <v>0.29045021009772864</v>
      </c>
      <c r="F70" s="1">
        <f t="shared" si="8"/>
        <v>3.3061529693440525E-5</v>
      </c>
      <c r="G70" s="1">
        <f t="shared" si="0"/>
        <v>4.6595080660927546E-5</v>
      </c>
      <c r="H70" s="1">
        <f t="shared" si="1"/>
        <v>5.0986213091899268E-2</v>
      </c>
      <c r="I70" s="1">
        <f>SUMPRODUCT(F70:$F$109, H70:$H$109)/(1+$G$1)*(1+$G$1)^B70/G70</f>
        <v>0.93534036770552231</v>
      </c>
      <c r="J70" s="1">
        <f t="shared" si="9"/>
        <v>1.3578522781840314</v>
      </c>
      <c r="L70" s="4">
        <f t="shared" si="23"/>
        <v>92024.144659664424</v>
      </c>
      <c r="M70" s="4">
        <f t="shared" si="10"/>
        <v>1170.4955975110131</v>
      </c>
      <c r="N70" s="4">
        <f t="shared" si="11"/>
        <v>58.524779875550657</v>
      </c>
      <c r="O70" s="4">
        <f t="shared" si="2"/>
        <v>70954.978990227144</v>
      </c>
      <c r="P70" s="4">
        <f t="shared" si="12"/>
        <v>92401.180401651261</v>
      </c>
      <c r="Q70" s="4"/>
      <c r="R70" s="4">
        <f t="shared" si="24"/>
        <v>92024.144662551756</v>
      </c>
      <c r="Y70" s="4">
        <f t="shared" si="3"/>
        <v>0</v>
      </c>
      <c r="Z70" s="4"/>
      <c r="AA70" s="4">
        <f t="shared" si="4"/>
        <v>0</v>
      </c>
      <c r="AB70" s="4">
        <f t="shared" si="5"/>
        <v>0</v>
      </c>
      <c r="AC70" s="4">
        <f t="shared" si="13"/>
        <v>0</v>
      </c>
      <c r="AD70" s="4">
        <f t="shared" si="14"/>
        <v>0</v>
      </c>
      <c r="AE70" s="4"/>
      <c r="AF70" s="4">
        <f t="shared" si="15"/>
        <v>0</v>
      </c>
      <c r="AG70" s="4">
        <f t="shared" si="16"/>
        <v>0</v>
      </c>
      <c r="AH70" s="4">
        <f t="shared" si="17"/>
        <v>0</v>
      </c>
      <c r="AI70" s="4">
        <f t="shared" si="18"/>
        <v>0</v>
      </c>
      <c r="AJ70" s="4"/>
      <c r="AK70" s="4">
        <f t="shared" si="19"/>
        <v>0</v>
      </c>
      <c r="AL70" s="4">
        <f t="shared" si="20"/>
        <v>0</v>
      </c>
      <c r="AM70" s="4">
        <f t="shared" si="21"/>
        <v>0</v>
      </c>
      <c r="AN70" s="4">
        <f t="shared" si="22"/>
        <v>0</v>
      </c>
    </row>
    <row r="71" spans="1:40" x14ac:dyDescent="0.55000000000000004">
      <c r="A71" s="1">
        <v>112</v>
      </c>
      <c r="B71" s="1">
        <v>62</v>
      </c>
      <c r="C71" s="1">
        <v>1.3340883199785931</v>
      </c>
      <c r="D71" s="1">
        <f t="shared" si="6"/>
        <v>1.0016668890595204</v>
      </c>
      <c r="E71" s="1">
        <f t="shared" si="7"/>
        <v>0.24917498035243041</v>
      </c>
      <c r="F71" s="1">
        <f t="shared" si="8"/>
        <v>1.0161328671064826E-5</v>
      </c>
      <c r="G71" s="1">
        <f t="shared" si="0"/>
        <v>1.3533550967487018E-5</v>
      </c>
      <c r="H71" s="1">
        <f t="shared" si="1"/>
        <v>4.855829818276123E-2</v>
      </c>
      <c r="I71" s="1">
        <f>SUMPRODUCT(F71:$F$109, H71:$H$109)/(1+$G$1)*(1+$G$1)^B71/G71</f>
        <v>0.93839696689087893</v>
      </c>
      <c r="J71" s="1">
        <f t="shared" si="9"/>
        <v>1.2936636952915426</v>
      </c>
      <c r="L71" s="4">
        <f t="shared" si="23"/>
        <v>92401.180401651261</v>
      </c>
      <c r="M71" s="4">
        <f t="shared" si="10"/>
        <v>1170.4955975110131</v>
      </c>
      <c r="N71" s="4">
        <f t="shared" si="11"/>
        <v>58.524779875550657</v>
      </c>
      <c r="O71" s="4">
        <f t="shared" si="2"/>
        <v>75082.501964756957</v>
      </c>
      <c r="P71" s="4">
        <f t="shared" si="12"/>
        <v>92731.24766705223</v>
      </c>
      <c r="Q71" s="4"/>
      <c r="R71" s="4">
        <f t="shared" si="24"/>
        <v>92401.180412089248</v>
      </c>
      <c r="Y71" s="4">
        <f t="shared" si="3"/>
        <v>0</v>
      </c>
      <c r="Z71" s="4"/>
      <c r="AA71" s="4">
        <f t="shared" si="4"/>
        <v>0</v>
      </c>
      <c r="AB71" s="4">
        <f t="shared" si="5"/>
        <v>0</v>
      </c>
      <c r="AC71" s="4">
        <f t="shared" si="13"/>
        <v>0</v>
      </c>
      <c r="AD71" s="4">
        <f t="shared" si="14"/>
        <v>0</v>
      </c>
      <c r="AE71" s="4"/>
      <c r="AF71" s="4">
        <f t="shared" si="15"/>
        <v>0</v>
      </c>
      <c r="AG71" s="4">
        <f t="shared" si="16"/>
        <v>0</v>
      </c>
      <c r="AH71" s="4">
        <f t="shared" si="17"/>
        <v>0</v>
      </c>
      <c r="AI71" s="4">
        <f t="shared" si="18"/>
        <v>0</v>
      </c>
      <c r="AJ71" s="4"/>
      <c r="AK71" s="4">
        <f t="shared" si="19"/>
        <v>0</v>
      </c>
      <c r="AL71" s="4">
        <f t="shared" si="20"/>
        <v>0</v>
      </c>
      <c r="AM71" s="4">
        <f t="shared" si="21"/>
        <v>0</v>
      </c>
      <c r="AN71" s="4">
        <f t="shared" si="22"/>
        <v>0</v>
      </c>
    </row>
    <row r="72" spans="1:40" x14ac:dyDescent="0.55000000000000004">
      <c r="A72" s="1">
        <v>113</v>
      </c>
      <c r="B72" s="1">
        <v>63</v>
      </c>
      <c r="C72" s="1">
        <v>0.33242143091907284</v>
      </c>
      <c r="D72" s="1">
        <f t="shared" si="6"/>
        <v>0.2626991085539731</v>
      </c>
      <c r="E72" s="1">
        <f t="shared" si="7"/>
        <v>0.20974075640169373</v>
      </c>
      <c r="F72" s="1">
        <f t="shared" si="8"/>
        <v>2.6649298412159458E-6</v>
      </c>
      <c r="G72" s="1">
        <f t="shared" si="0"/>
        <v>3.3722222964221935E-6</v>
      </c>
      <c r="H72" s="1">
        <f t="shared" si="1"/>
        <v>4.6245998269296387E-2</v>
      </c>
      <c r="I72" s="1">
        <f>SUMPRODUCT(F72:$F$109, H72:$H$109)/(1+$G$1)*(1+$G$1)^B72/G72</f>
        <v>0.9410727965391652</v>
      </c>
      <c r="J72" s="1">
        <f t="shared" si="9"/>
        <v>1.2374712726775308</v>
      </c>
      <c r="L72" s="4">
        <f t="shared" si="23"/>
        <v>92731.24766705223</v>
      </c>
      <c r="M72" s="4">
        <f t="shared" si="10"/>
        <v>1170.4955975110131</v>
      </c>
      <c r="N72" s="4">
        <f t="shared" si="11"/>
        <v>58.524779875550657</v>
      </c>
      <c r="O72" s="4">
        <f t="shared" si="2"/>
        <v>79025.92435983062</v>
      </c>
      <c r="P72" s="4">
        <f t="shared" si="12"/>
        <v>93016.995760838734</v>
      </c>
      <c r="Q72" s="4"/>
      <c r="R72" s="4">
        <f t="shared" si="24"/>
        <v>92731.247711036878</v>
      </c>
      <c r="Y72" s="4">
        <f t="shared" si="3"/>
        <v>0</v>
      </c>
      <c r="Z72" s="4"/>
      <c r="AA72" s="4">
        <f t="shared" si="4"/>
        <v>0</v>
      </c>
      <c r="AB72" s="4">
        <f t="shared" si="5"/>
        <v>0</v>
      </c>
      <c r="AC72" s="4">
        <f t="shared" si="13"/>
        <v>0</v>
      </c>
      <c r="AD72" s="4">
        <f t="shared" si="14"/>
        <v>0</v>
      </c>
      <c r="AE72" s="4"/>
      <c r="AF72" s="4">
        <f t="shared" si="15"/>
        <v>0</v>
      </c>
      <c r="AG72" s="4">
        <f t="shared" si="16"/>
        <v>0</v>
      </c>
      <c r="AH72" s="4">
        <f t="shared" si="17"/>
        <v>0</v>
      </c>
      <c r="AI72" s="4">
        <f t="shared" si="18"/>
        <v>0</v>
      </c>
      <c r="AJ72" s="4"/>
      <c r="AK72" s="4">
        <f t="shared" si="19"/>
        <v>0</v>
      </c>
      <c r="AL72" s="4">
        <f t="shared" si="20"/>
        <v>0</v>
      </c>
      <c r="AM72" s="4">
        <f t="shared" si="21"/>
        <v>0</v>
      </c>
      <c r="AN72" s="4">
        <f t="shared" si="22"/>
        <v>0</v>
      </c>
    </row>
    <row r="73" spans="1:40" x14ac:dyDescent="0.55000000000000004">
      <c r="A73" s="1">
        <v>114</v>
      </c>
      <c r="B73" s="1">
        <v>64</v>
      </c>
      <c r="C73" s="1">
        <v>6.9722322365099718E-2</v>
      </c>
      <c r="D73" s="1">
        <f t="shared" si="6"/>
        <v>5.7673206160201641E-2</v>
      </c>
      <c r="E73" s="1">
        <f t="shared" si="7"/>
        <v>0.17281576109589539</v>
      </c>
      <c r="F73" s="1">
        <f t="shared" si="8"/>
        <v>5.850611712423953E-7</v>
      </c>
      <c r="G73" s="1">
        <f t="shared" ref="G73:G84" si="25">C73/$C$9</f>
        <v>7.0729245520624748E-7</v>
      </c>
      <c r="H73" s="1">
        <f t="shared" ref="H73:H84" si="26">(1+$G$1)^-(B73)</f>
        <v>4.4043807875520369E-2</v>
      </c>
      <c r="I73" s="1">
        <f>SUMPRODUCT(F73:$F$109, H73:$H$109)/(1+$G$1)*(1+$G$1)^B73/G73</f>
        <v>0.94338933530335911</v>
      </c>
      <c r="J73" s="1">
        <f t="shared" si="9"/>
        <v>1.1888239586294587</v>
      </c>
      <c r="L73" s="4">
        <f t="shared" si="23"/>
        <v>93016.995760838734</v>
      </c>
      <c r="M73" s="4">
        <f t="shared" si="10"/>
        <v>1170.4955975110131</v>
      </c>
      <c r="N73" s="4">
        <f t="shared" si="11"/>
        <v>58.524779875550657</v>
      </c>
      <c r="O73" s="4">
        <f t="shared" ref="O73:O84" si="27">$G$2*D73/C73</f>
        <v>82718.423890410471</v>
      </c>
      <c r="P73" s="4">
        <f t="shared" ref="P73:P84" si="28">((L73+M73-N73)*(1+$G$1)-O73)/E73</f>
        <v>93261.117590102935</v>
      </c>
      <c r="Q73" s="4"/>
      <c r="R73" s="4">
        <f t="shared" si="24"/>
        <v>93016.995981034081</v>
      </c>
      <c r="Y73" s="4">
        <f t="shared" ref="Y73:Y83" si="29">(L73+M73-U73*$G$4)*T73*(1+V73)-$G$2*W73-P73*(T73-W73)</f>
        <v>0</v>
      </c>
      <c r="Z73" s="4"/>
      <c r="AA73" s="4">
        <f t="shared" ref="AA73:AA83" si="30">($G$2-P73)*((1-E73)*T73-W73)</f>
        <v>0</v>
      </c>
      <c r="AB73" s="4">
        <f t="shared" ref="AB73:AB83" si="31">(L73+$G$4*(1-$G$3))*T73*(V73-$G$1)</f>
        <v>0</v>
      </c>
      <c r="AC73" s="4">
        <f t="shared" si="13"/>
        <v>0</v>
      </c>
      <c r="AD73" s="4">
        <f t="shared" si="14"/>
        <v>0</v>
      </c>
      <c r="AE73" s="4"/>
      <c r="AF73" s="4">
        <f t="shared" si="15"/>
        <v>0</v>
      </c>
      <c r="AG73" s="4">
        <f t="shared" si="16"/>
        <v>0</v>
      </c>
      <c r="AH73" s="4">
        <f t="shared" si="17"/>
        <v>0</v>
      </c>
      <c r="AI73" s="4">
        <f t="shared" si="18"/>
        <v>0</v>
      </c>
      <c r="AJ73" s="4"/>
      <c r="AK73" s="4">
        <f t="shared" si="19"/>
        <v>0</v>
      </c>
      <c r="AL73" s="4">
        <f t="shared" si="20"/>
        <v>0</v>
      </c>
      <c r="AM73" s="4">
        <f t="shared" si="21"/>
        <v>0</v>
      </c>
      <c r="AN73" s="4">
        <f t="shared" si="22"/>
        <v>0</v>
      </c>
    </row>
    <row r="74" spans="1:40" x14ac:dyDescent="0.55000000000000004">
      <c r="A74" s="1">
        <v>115</v>
      </c>
      <c r="B74" s="1">
        <v>65</v>
      </c>
      <c r="C74" s="1">
        <v>1.2049116204898076E-2</v>
      </c>
      <c r="D74" s="1">
        <f t="shared" ref="D74:D84" si="32">IFERROR(C74-C75, 0)</f>
        <v>1.0374131969290594E-2</v>
      </c>
      <c r="E74" s="1">
        <f t="shared" ref="E74:E84" si="33">C75/C74</f>
        <v>0.13901303690029859</v>
      </c>
      <c r="F74" s="1">
        <f t="shared" ref="F74:F84" si="34">IFERROR(D74/C$9, 0)</f>
        <v>1.052395419758143E-7</v>
      </c>
      <c r="G74" s="1">
        <f t="shared" si="25"/>
        <v>1.2223128396385216E-7</v>
      </c>
      <c r="H74" s="1">
        <f t="shared" si="26"/>
        <v>4.1946483690971779E-2</v>
      </c>
      <c r="I74" s="1">
        <f>SUMPRODUCT(F74:$F$109, H74:$H$109)/(1+$G$1)*(1+$G$1)^B74/G74</f>
        <v>0.9453684208453994</v>
      </c>
      <c r="J74" s="1">
        <f t="shared" ref="J74:J84" si="35">(1-I74)/($G$1/(1+$G$1))</f>
        <v>1.1472631622466125</v>
      </c>
      <c r="L74" s="4">
        <f t="shared" si="23"/>
        <v>93261.117590102935</v>
      </c>
      <c r="M74" s="4">
        <f t="shared" ref="M74:M84" si="36">$G$4</f>
        <v>1170.4955975110131</v>
      </c>
      <c r="N74" s="4">
        <f t="shared" ref="N74:N84" si="37">$G$3*$G$4</f>
        <v>58.524779875550657</v>
      </c>
      <c r="O74" s="4">
        <f t="shared" si="27"/>
        <v>86098.696309970153</v>
      </c>
      <c r="P74" s="4">
        <f t="shared" si="28"/>
        <v>93466.388533572579</v>
      </c>
      <c r="Q74" s="4"/>
      <c r="R74" s="4">
        <f t="shared" ref="R74:R84" si="38">$G$2*I74-(1-$G$3)*$G$4*J74</f>
        <v>93261.118927973526</v>
      </c>
      <c r="Y74" s="4">
        <f t="shared" si="29"/>
        <v>0</v>
      </c>
      <c r="Z74" s="4"/>
      <c r="AA74" s="4">
        <f t="shared" si="30"/>
        <v>0</v>
      </c>
      <c r="AB74" s="4">
        <f t="shared" si="31"/>
        <v>0</v>
      </c>
      <c r="AC74" s="4">
        <f t="shared" ref="AC74:AC83" si="39">$G$4*($G$3-U74)*T74*(1+V74)</f>
        <v>0</v>
      </c>
      <c r="AD74" s="4">
        <f t="shared" ref="AD74:AD83" si="40">SUM(AA74:AC74)</f>
        <v>0</v>
      </c>
      <c r="AE74" s="4"/>
      <c r="AF74" s="4">
        <f t="shared" ref="AF74:AF83" si="41">($G$2-P74)*((1-E74)*T74-W74)</f>
        <v>0</v>
      </c>
      <c r="AG74" s="4">
        <f t="shared" ref="AG74:AG83" si="42">$G$4*($G$3-U74)*T74*(1+$G$1)</f>
        <v>0</v>
      </c>
      <c r="AH74" s="4">
        <f t="shared" ref="AH74:AH83" si="43">(L74+$G$4*(1-U74))*T74*(V74-$G$1)</f>
        <v>0</v>
      </c>
      <c r="AI74" s="4">
        <f t="shared" ref="AI74:AI83" si="44">SUM(AF74:AH74)</f>
        <v>0</v>
      </c>
      <c r="AJ74" s="4"/>
      <c r="AK74" s="4">
        <f t="shared" ref="AK74:AK83" si="45">(L74+$G$4*(1-$G$3))*T74*(V74-$G$1)</f>
        <v>0</v>
      </c>
      <c r="AL74" s="4">
        <f t="shared" ref="AL74:AL83" si="46">($G$2-P74)*((1-E74)*T74-W74)</f>
        <v>0</v>
      </c>
      <c r="AM74" s="4">
        <f t="shared" ref="AM74:AM83" si="47">$G$4*($G$3-U74)*T74*(1+V74)</f>
        <v>0</v>
      </c>
      <c r="AN74" s="4">
        <f t="shared" ref="AN74:AN83" si="48">SUM(AK74:AM74)</f>
        <v>0</v>
      </c>
    </row>
    <row r="75" spans="1:40" x14ac:dyDescent="0.55000000000000004">
      <c r="A75" s="1">
        <v>116</v>
      </c>
      <c r="B75" s="1">
        <v>66</v>
      </c>
      <c r="C75" s="1">
        <v>1.6749842356074821E-3</v>
      </c>
      <c r="D75" s="1">
        <f t="shared" si="32"/>
        <v>1.4926715080778679E-3</v>
      </c>
      <c r="E75" s="1">
        <f t="shared" si="33"/>
        <v>0.10884444381859706</v>
      </c>
      <c r="F75" s="1">
        <f t="shared" si="34"/>
        <v>1.5142285281840772E-8</v>
      </c>
      <c r="G75" s="1">
        <f t="shared" si="25"/>
        <v>1.6991741988037855E-8</v>
      </c>
      <c r="H75" s="1">
        <f t="shared" si="26"/>
        <v>3.9949032086639788E-2</v>
      </c>
      <c r="I75" s="1">
        <f>SUMPRODUCT(F75:$F$109, H75:$H$109)/(1+$G$1)*(1+$G$1)^B75/G75</f>
        <v>0.94703260732580552</v>
      </c>
      <c r="J75" s="1">
        <f t="shared" si="35"/>
        <v>1.1123152461580841</v>
      </c>
      <c r="L75" s="4">
        <f t="shared" ref="L75:L84" si="49">P74</f>
        <v>93466.388533572579</v>
      </c>
      <c r="M75" s="4">
        <f t="shared" si="36"/>
        <v>1170.4955975110131</v>
      </c>
      <c r="N75" s="4">
        <f t="shared" si="37"/>
        <v>58.524779875550657</v>
      </c>
      <c r="O75" s="4">
        <f t="shared" si="27"/>
        <v>89115.555618140294</v>
      </c>
      <c r="P75" s="4">
        <f t="shared" si="28"/>
        <v>93635.663365728993</v>
      </c>
      <c r="Q75" s="4"/>
      <c r="R75" s="4">
        <f t="shared" si="38"/>
        <v>93466.398638841769</v>
      </c>
      <c r="Y75" s="4">
        <f t="shared" si="29"/>
        <v>0</v>
      </c>
      <c r="Z75" s="4"/>
      <c r="AA75" s="4">
        <f t="shared" si="30"/>
        <v>0</v>
      </c>
      <c r="AB75" s="4">
        <f t="shared" si="31"/>
        <v>0</v>
      </c>
      <c r="AC75" s="4">
        <f t="shared" si="39"/>
        <v>0</v>
      </c>
      <c r="AD75" s="4">
        <f t="shared" si="40"/>
        <v>0</v>
      </c>
      <c r="AE75" s="4"/>
      <c r="AF75" s="4">
        <f t="shared" si="41"/>
        <v>0</v>
      </c>
      <c r="AG75" s="4">
        <f t="shared" si="42"/>
        <v>0</v>
      </c>
      <c r="AH75" s="4">
        <f t="shared" si="43"/>
        <v>0</v>
      </c>
      <c r="AI75" s="4">
        <f t="shared" si="44"/>
        <v>0</v>
      </c>
      <c r="AJ75" s="4"/>
      <c r="AK75" s="4">
        <f t="shared" si="45"/>
        <v>0</v>
      </c>
      <c r="AL75" s="4">
        <f t="shared" si="46"/>
        <v>0</v>
      </c>
      <c r="AM75" s="4">
        <f t="shared" si="47"/>
        <v>0</v>
      </c>
      <c r="AN75" s="4">
        <f t="shared" si="48"/>
        <v>0</v>
      </c>
    </row>
    <row r="76" spans="1:40" x14ac:dyDescent="0.55000000000000004">
      <c r="A76" s="1">
        <v>117</v>
      </c>
      <c r="B76" s="1">
        <v>67</v>
      </c>
      <c r="C76" s="1">
        <v>1.8231272752961434E-4</v>
      </c>
      <c r="D76" s="1">
        <f t="shared" si="32"/>
        <v>1.6723974911049427E-4</v>
      </c>
      <c r="E76" s="1">
        <f t="shared" si="33"/>
        <v>8.2676501105341887E-2</v>
      </c>
      <c r="F76" s="1">
        <f t="shared" si="34"/>
        <v>1.6965500967828981E-9</v>
      </c>
      <c r="G76" s="1">
        <f t="shared" si="25"/>
        <v>1.8494567061970832E-9</v>
      </c>
      <c r="H76" s="1">
        <f t="shared" si="26"/>
        <v>3.8046697225371226E-2</v>
      </c>
      <c r="I76" s="1">
        <f>SUMPRODUCT(F76:$F$109, H76:$H$109)/(1+$G$1)*(1+$G$1)^B76/G76</f>
        <v>0.94840561345268559</v>
      </c>
      <c r="J76" s="1">
        <f t="shared" si="35"/>
        <v>1.0834821174936027</v>
      </c>
      <c r="L76" s="4">
        <f t="shared" si="49"/>
        <v>93635.663365728993</v>
      </c>
      <c r="M76" s="4">
        <f t="shared" si="36"/>
        <v>1170.4955975110131</v>
      </c>
      <c r="N76" s="4">
        <f t="shared" si="37"/>
        <v>58.524779875550657</v>
      </c>
      <c r="O76" s="4">
        <f t="shared" si="27"/>
        <v>91732.349889465811</v>
      </c>
      <c r="P76" s="4">
        <f t="shared" si="28"/>
        <v>93771.094560337617</v>
      </c>
      <c r="Q76" s="4"/>
      <c r="R76" s="4">
        <f t="shared" si="38"/>
        <v>93635.760849185797</v>
      </c>
      <c r="Y76" s="4">
        <f t="shared" si="29"/>
        <v>0</v>
      </c>
      <c r="Z76" s="4"/>
      <c r="AA76" s="4">
        <f t="shared" si="30"/>
        <v>0</v>
      </c>
      <c r="AB76" s="4">
        <f t="shared" si="31"/>
        <v>0</v>
      </c>
      <c r="AC76" s="4">
        <f t="shared" si="39"/>
        <v>0</v>
      </c>
      <c r="AD76" s="4">
        <f t="shared" si="40"/>
        <v>0</v>
      </c>
      <c r="AE76" s="4"/>
      <c r="AF76" s="4">
        <f t="shared" si="41"/>
        <v>0</v>
      </c>
      <c r="AG76" s="4">
        <f t="shared" si="42"/>
        <v>0</v>
      </c>
      <c r="AH76" s="4">
        <f t="shared" si="43"/>
        <v>0</v>
      </c>
      <c r="AI76" s="4">
        <f t="shared" si="44"/>
        <v>0</v>
      </c>
      <c r="AJ76" s="4"/>
      <c r="AK76" s="4">
        <f t="shared" si="45"/>
        <v>0</v>
      </c>
      <c r="AL76" s="4">
        <f t="shared" si="46"/>
        <v>0</v>
      </c>
      <c r="AM76" s="4">
        <f t="shared" si="47"/>
        <v>0</v>
      </c>
      <c r="AN76" s="4">
        <f t="shared" si="48"/>
        <v>0</v>
      </c>
    </row>
    <row r="77" spans="1:40" x14ac:dyDescent="0.55000000000000004">
      <c r="A77" s="1">
        <v>118</v>
      </c>
      <c r="B77" s="1">
        <v>68</v>
      </c>
      <c r="C77" s="1">
        <v>1.5072978419120053E-5</v>
      </c>
      <c r="D77" s="1">
        <f t="shared" si="32"/>
        <v>1.4158131578109152E-5</v>
      </c>
      <c r="E77" s="1">
        <f t="shared" si="33"/>
        <v>6.0694496838821117E-2</v>
      </c>
      <c r="F77" s="1">
        <f t="shared" si="34"/>
        <v>1.43626019692461E-10</v>
      </c>
      <c r="G77" s="1">
        <f t="shared" si="25"/>
        <v>1.5290660941418512E-10</v>
      </c>
      <c r="H77" s="1">
        <f t="shared" si="26"/>
        <v>3.6234949738448791E-2</v>
      </c>
      <c r="I77" s="1">
        <f>SUMPRODUCT(F77:$F$109, H77:$H$109)/(1+$G$1)*(1+$G$1)^B77/G77</f>
        <v>0.94951278998415589</v>
      </c>
      <c r="J77" s="1">
        <f t="shared" si="35"/>
        <v>1.0602314103327264</v>
      </c>
      <c r="L77" s="4">
        <f t="shared" si="49"/>
        <v>93771.094560337617</v>
      </c>
      <c r="M77" s="4">
        <f t="shared" si="36"/>
        <v>1170.4955975110131</v>
      </c>
      <c r="N77" s="4">
        <f t="shared" si="37"/>
        <v>58.524779875550657</v>
      </c>
      <c r="O77" s="4">
        <f t="shared" si="27"/>
        <v>93930.550316117893</v>
      </c>
      <c r="P77" s="4">
        <f t="shared" si="28"/>
        <v>93858.069964428345</v>
      </c>
      <c r="Q77" s="4"/>
      <c r="R77" s="4">
        <f t="shared" si="38"/>
        <v>93772.332610185098</v>
      </c>
      <c r="Y77" s="4">
        <f t="shared" si="29"/>
        <v>0</v>
      </c>
      <c r="Z77" s="4"/>
      <c r="AA77" s="4">
        <f t="shared" si="30"/>
        <v>0</v>
      </c>
      <c r="AB77" s="4">
        <f t="shared" si="31"/>
        <v>0</v>
      </c>
      <c r="AC77" s="4">
        <f t="shared" si="39"/>
        <v>0</v>
      </c>
      <c r="AD77" s="4">
        <f t="shared" si="40"/>
        <v>0</v>
      </c>
      <c r="AE77" s="4"/>
      <c r="AF77" s="4">
        <f t="shared" si="41"/>
        <v>0</v>
      </c>
      <c r="AG77" s="4">
        <f t="shared" si="42"/>
        <v>0</v>
      </c>
      <c r="AH77" s="4">
        <f t="shared" si="43"/>
        <v>0</v>
      </c>
      <c r="AI77" s="4">
        <f t="shared" si="44"/>
        <v>0</v>
      </c>
      <c r="AJ77" s="4"/>
      <c r="AK77" s="4">
        <f t="shared" si="45"/>
        <v>0</v>
      </c>
      <c r="AL77" s="4">
        <f t="shared" si="46"/>
        <v>0</v>
      </c>
      <c r="AM77" s="4">
        <f t="shared" si="47"/>
        <v>0</v>
      </c>
      <c r="AN77" s="4">
        <f t="shared" si="48"/>
        <v>0</v>
      </c>
    </row>
    <row r="78" spans="1:40" x14ac:dyDescent="0.55000000000000004">
      <c r="A78" s="1">
        <v>119</v>
      </c>
      <c r="B78" s="1">
        <v>69</v>
      </c>
      <c r="C78" s="1">
        <v>9.1484684101090099E-7</v>
      </c>
      <c r="D78" s="1">
        <f t="shared" si="32"/>
        <v>8.7561668177901099E-7</v>
      </c>
      <c r="E78" s="1">
        <f t="shared" si="33"/>
        <v>4.2881668792276589E-2</v>
      </c>
      <c r="F78" s="1">
        <f t="shared" si="34"/>
        <v>8.8826225470801326E-12</v>
      </c>
      <c r="G78" s="1">
        <f t="shared" si="25"/>
        <v>9.2805897217241139E-12</v>
      </c>
      <c r="H78" s="1">
        <f t="shared" si="26"/>
        <v>3.4509475941379798E-2</v>
      </c>
      <c r="I78" s="1">
        <f>SUMPRODUCT(F78:$F$109, H78:$H$109)/(1+$G$1)*(1+$G$1)^B78/G78</f>
        <v>0.95038148969858383</v>
      </c>
      <c r="J78" s="1">
        <f t="shared" si="35"/>
        <v>1.0419887163297397</v>
      </c>
      <c r="L78" s="4">
        <f t="shared" si="49"/>
        <v>93858.069964428345</v>
      </c>
      <c r="M78" s="4">
        <f t="shared" si="36"/>
        <v>1170.4955975110131</v>
      </c>
      <c r="N78" s="4">
        <f t="shared" si="37"/>
        <v>58.524779875550657</v>
      </c>
      <c r="O78" s="4">
        <f t="shared" si="27"/>
        <v>95711.833120772353</v>
      </c>
      <c r="P78" s="4">
        <f t="shared" si="28"/>
        <v>93436.421977968886</v>
      </c>
      <c r="Q78" s="4"/>
      <c r="R78" s="4">
        <f t="shared" si="38"/>
        <v>93879.487924994275</v>
      </c>
      <c r="Y78" s="4">
        <f t="shared" si="29"/>
        <v>0</v>
      </c>
      <c r="Z78" s="4"/>
      <c r="AA78" s="4">
        <f t="shared" si="30"/>
        <v>0</v>
      </c>
      <c r="AB78" s="4">
        <f t="shared" si="31"/>
        <v>0</v>
      </c>
      <c r="AC78" s="4">
        <f t="shared" si="39"/>
        <v>0</v>
      </c>
      <c r="AD78" s="4">
        <f t="shared" si="40"/>
        <v>0</v>
      </c>
      <c r="AE78" s="4"/>
      <c r="AF78" s="4">
        <f t="shared" si="41"/>
        <v>0</v>
      </c>
      <c r="AG78" s="4">
        <f t="shared" si="42"/>
        <v>0</v>
      </c>
      <c r="AH78" s="4">
        <f t="shared" si="43"/>
        <v>0</v>
      </c>
      <c r="AI78" s="4">
        <f t="shared" si="44"/>
        <v>0</v>
      </c>
      <c r="AJ78" s="4"/>
      <c r="AK78" s="4">
        <f t="shared" si="45"/>
        <v>0</v>
      </c>
      <c r="AL78" s="4">
        <f t="shared" si="46"/>
        <v>0</v>
      </c>
      <c r="AM78" s="4">
        <f t="shared" si="47"/>
        <v>0</v>
      </c>
      <c r="AN78" s="4">
        <f t="shared" si="48"/>
        <v>0</v>
      </c>
    </row>
    <row r="79" spans="1:40" x14ac:dyDescent="0.55000000000000004">
      <c r="A79" s="1">
        <v>120</v>
      </c>
      <c r="B79" s="1">
        <v>70</v>
      </c>
      <c r="C79" s="1">
        <v>3.9230159231889976E-8</v>
      </c>
      <c r="D79" s="1">
        <f t="shared" si="32"/>
        <v>3.809173197679429E-8</v>
      </c>
      <c r="E79" s="1">
        <f t="shared" si="33"/>
        <v>2.9019185172469705E-2</v>
      </c>
      <c r="F79" s="1">
        <f t="shared" si="34"/>
        <v>3.8641849151042159E-13</v>
      </c>
      <c r="G79" s="1">
        <f t="shared" si="25"/>
        <v>3.9796717464397978E-13</v>
      </c>
      <c r="H79" s="1">
        <f t="shared" si="26"/>
        <v>3.2866167563218862E-2</v>
      </c>
      <c r="I79" s="1">
        <f>SUMPRODUCT(F79:$F$109, H79:$H$109)/(1+$G$1)*(1+$G$1)^B79/G79</f>
        <v>0.95104118203382604</v>
      </c>
      <c r="J79" s="1">
        <f t="shared" si="35"/>
        <v>1.0281351772896532</v>
      </c>
      <c r="L79" s="4"/>
      <c r="M79" s="4"/>
      <c r="N79" s="4"/>
      <c r="O79" s="4"/>
      <c r="P79" s="4"/>
      <c r="Q79" s="4"/>
      <c r="R79" s="4">
        <f t="shared" si="38"/>
        <v>93960.861889652049</v>
      </c>
      <c r="Y79" s="4">
        <f t="shared" si="29"/>
        <v>0</v>
      </c>
      <c r="Z79" s="4"/>
      <c r="AA79" s="4">
        <f t="shared" si="30"/>
        <v>0</v>
      </c>
      <c r="AB79" s="4">
        <f t="shared" si="31"/>
        <v>0</v>
      </c>
      <c r="AC79" s="4">
        <f t="shared" si="39"/>
        <v>0</v>
      </c>
      <c r="AD79" s="4">
        <f t="shared" si="40"/>
        <v>0</v>
      </c>
      <c r="AE79" s="4"/>
      <c r="AF79" s="4">
        <f t="shared" si="41"/>
        <v>0</v>
      </c>
      <c r="AG79" s="4">
        <f t="shared" si="42"/>
        <v>0</v>
      </c>
      <c r="AH79" s="4">
        <f t="shared" si="43"/>
        <v>0</v>
      </c>
      <c r="AI79" s="4">
        <f t="shared" si="44"/>
        <v>0</v>
      </c>
      <c r="AJ79" s="4"/>
      <c r="AK79" s="4">
        <f t="shared" si="45"/>
        <v>0</v>
      </c>
      <c r="AL79" s="4">
        <f t="shared" si="46"/>
        <v>0</v>
      </c>
      <c r="AM79" s="4">
        <f t="shared" si="47"/>
        <v>0</v>
      </c>
      <c r="AN79" s="4">
        <f t="shared" si="48"/>
        <v>0</v>
      </c>
    </row>
    <row r="80" spans="1:40" x14ac:dyDescent="0.55000000000000004">
      <c r="A80" s="1">
        <v>121</v>
      </c>
      <c r="B80" s="1">
        <v>71</v>
      </c>
      <c r="C80" s="1">
        <v>1.1384272550956871E-9</v>
      </c>
      <c r="D80" s="1">
        <f t="shared" si="32"/>
        <v>1.1171274655460945E-9</v>
      </c>
      <c r="E80" s="1">
        <f t="shared" si="33"/>
        <v>1.8709838028080496E-2</v>
      </c>
      <c r="F80" s="1">
        <f t="shared" si="34"/>
        <v>1.133260914269174E-14</v>
      </c>
      <c r="G80" s="1">
        <f t="shared" si="25"/>
        <v>1.154868313355824E-14</v>
      </c>
      <c r="H80" s="1">
        <f t="shared" si="26"/>
        <v>3.1301111964970339E-2</v>
      </c>
      <c r="I80" s="1">
        <f>SUMPRODUCT(F80:$F$109, H80:$H$109)/(1+$G$1)*(1+$G$1)^B80/G80</f>
        <v>0.95152314387457526</v>
      </c>
      <c r="J80" s="1">
        <f t="shared" si="35"/>
        <v>1.0180139786339195</v>
      </c>
      <c r="L80" s="4"/>
      <c r="M80" s="4"/>
      <c r="N80" s="4"/>
      <c r="O80" s="4"/>
      <c r="P80" s="4"/>
      <c r="Q80" s="4"/>
      <c r="R80" s="4">
        <f t="shared" si="38"/>
        <v>94020.312551271636</v>
      </c>
      <c r="Y80" s="4">
        <f t="shared" si="29"/>
        <v>0</v>
      </c>
      <c r="Z80" s="4"/>
      <c r="AA80" s="4">
        <f t="shared" si="30"/>
        <v>0</v>
      </c>
      <c r="AB80" s="4">
        <f t="shared" si="31"/>
        <v>0</v>
      </c>
      <c r="AC80" s="4">
        <f t="shared" si="39"/>
        <v>0</v>
      </c>
      <c r="AD80" s="4">
        <f t="shared" si="40"/>
        <v>0</v>
      </c>
      <c r="AE80" s="4"/>
      <c r="AF80" s="4">
        <f t="shared" si="41"/>
        <v>0</v>
      </c>
      <c r="AG80" s="4">
        <f t="shared" si="42"/>
        <v>0</v>
      </c>
      <c r="AH80" s="4">
        <f t="shared" si="43"/>
        <v>0</v>
      </c>
      <c r="AI80" s="4">
        <f t="shared" si="44"/>
        <v>0</v>
      </c>
      <c r="AJ80" s="4"/>
      <c r="AK80" s="4">
        <f t="shared" si="45"/>
        <v>0</v>
      </c>
      <c r="AL80" s="4">
        <f t="shared" si="46"/>
        <v>0</v>
      </c>
      <c r="AM80" s="4">
        <f t="shared" si="47"/>
        <v>0</v>
      </c>
      <c r="AN80" s="4">
        <f t="shared" si="48"/>
        <v>0</v>
      </c>
    </row>
    <row r="81" spans="1:40" x14ac:dyDescent="0.55000000000000004">
      <c r="A81" s="1">
        <v>122</v>
      </c>
      <c r="B81" s="1">
        <v>72</v>
      </c>
      <c r="C81" s="1">
        <v>2.1299789549592581E-11</v>
      </c>
      <c r="D81" s="1">
        <f t="shared" si="32"/>
        <v>2.105646054962183E-11</v>
      </c>
      <c r="E81" s="1">
        <f t="shared" si="33"/>
        <v>1.1424009584893121E-2</v>
      </c>
      <c r="F81" s="1">
        <f t="shared" si="34"/>
        <v>2.1360555952379477E-16</v>
      </c>
      <c r="G81" s="1">
        <f t="shared" si="25"/>
        <v>2.1607399086649978E-16</v>
      </c>
      <c r="H81" s="1">
        <f t="shared" si="26"/>
        <v>2.9810582823781274E-2</v>
      </c>
      <c r="I81" s="1">
        <f>SUMPRODUCT(F81:$F$109, H81:$H$109)/(1+$G$1)*(1+$G$1)^B81/G81</f>
        <v>0.95185960827964977</v>
      </c>
      <c r="J81" s="1">
        <f t="shared" si="35"/>
        <v>1.0109482261273548</v>
      </c>
      <c r="L81" s="4"/>
      <c r="M81" s="4"/>
      <c r="N81" s="4"/>
      <c r="O81" s="4"/>
      <c r="P81" s="4"/>
      <c r="Q81" s="4"/>
      <c r="R81" s="4">
        <f t="shared" si="38"/>
        <v>94061.815902371032</v>
      </c>
      <c r="Y81" s="4">
        <f t="shared" si="29"/>
        <v>0</v>
      </c>
      <c r="Z81" s="4"/>
      <c r="AA81" s="4">
        <f t="shared" si="30"/>
        <v>0</v>
      </c>
      <c r="AB81" s="4">
        <f t="shared" si="31"/>
        <v>0</v>
      </c>
      <c r="AC81" s="4">
        <f t="shared" si="39"/>
        <v>0</v>
      </c>
      <c r="AD81" s="4">
        <f t="shared" si="40"/>
        <v>0</v>
      </c>
      <c r="AE81" s="4"/>
      <c r="AF81" s="4">
        <f t="shared" si="41"/>
        <v>0</v>
      </c>
      <c r="AG81" s="4">
        <f t="shared" si="42"/>
        <v>0</v>
      </c>
      <c r="AH81" s="4">
        <f t="shared" si="43"/>
        <v>0</v>
      </c>
      <c r="AI81" s="4">
        <f t="shared" si="44"/>
        <v>0</v>
      </c>
      <c r="AJ81" s="4"/>
      <c r="AK81" s="4">
        <f t="shared" si="45"/>
        <v>0</v>
      </c>
      <c r="AL81" s="4">
        <f t="shared" si="46"/>
        <v>0</v>
      </c>
      <c r="AM81" s="4">
        <f t="shared" si="47"/>
        <v>0</v>
      </c>
      <c r="AN81" s="4">
        <f t="shared" si="48"/>
        <v>0</v>
      </c>
    </row>
    <row r="82" spans="1:40" x14ac:dyDescent="0.55000000000000004">
      <c r="A82" s="1">
        <v>123</v>
      </c>
      <c r="B82" s="1">
        <v>73</v>
      </c>
      <c r="C82" s="1">
        <v>2.4332899997075198E-13</v>
      </c>
      <c r="D82" s="1">
        <f t="shared" si="32"/>
        <v>2.4173240859538106E-13</v>
      </c>
      <c r="E82" s="1">
        <f t="shared" si="33"/>
        <v>6.5614512678834518E-3</v>
      </c>
      <c r="F82" s="1">
        <f t="shared" si="34"/>
        <v>2.4522348507417268E-18</v>
      </c>
      <c r="G82" s="1">
        <f t="shared" si="25"/>
        <v>2.4684313427050019E-18</v>
      </c>
      <c r="H82" s="1">
        <f t="shared" si="26"/>
        <v>2.8391031260744073E-2</v>
      </c>
      <c r="I82" s="1">
        <f>SUMPRODUCT(F82:$F$109, H82:$H$109)/(1+$G$1)*(1+$G$1)^B82/G82</f>
        <v>0.95208238383381294</v>
      </c>
      <c r="J82" s="1">
        <f t="shared" si="35"/>
        <v>1.0062699394899284</v>
      </c>
      <c r="L82" s="4"/>
      <c r="M82" s="4"/>
      <c r="N82" s="4"/>
      <c r="O82" s="4"/>
      <c r="P82" s="4"/>
      <c r="Q82" s="4"/>
      <c r="R82" s="4">
        <f t="shared" si="38"/>
        <v>94089.29557600469</v>
      </c>
      <c r="Y82" s="4">
        <f t="shared" si="29"/>
        <v>0</v>
      </c>
      <c r="Z82" s="4"/>
      <c r="AA82" s="4">
        <f t="shared" si="30"/>
        <v>0</v>
      </c>
      <c r="AB82" s="4">
        <f t="shared" si="31"/>
        <v>0</v>
      </c>
      <c r="AC82" s="4">
        <f t="shared" si="39"/>
        <v>0</v>
      </c>
      <c r="AD82" s="4">
        <f t="shared" si="40"/>
        <v>0</v>
      </c>
      <c r="AE82" s="4"/>
      <c r="AF82" s="4">
        <f t="shared" si="41"/>
        <v>0</v>
      </c>
      <c r="AG82" s="4">
        <f t="shared" si="42"/>
        <v>0</v>
      </c>
      <c r="AH82" s="4">
        <f t="shared" si="43"/>
        <v>0</v>
      </c>
      <c r="AI82" s="4">
        <f t="shared" si="44"/>
        <v>0</v>
      </c>
      <c r="AJ82" s="4"/>
      <c r="AK82" s="4">
        <f t="shared" si="45"/>
        <v>0</v>
      </c>
      <c r="AL82" s="4">
        <f t="shared" si="46"/>
        <v>0</v>
      </c>
      <c r="AM82" s="4">
        <f t="shared" si="47"/>
        <v>0</v>
      </c>
      <c r="AN82" s="4">
        <f t="shared" si="48"/>
        <v>0</v>
      </c>
    </row>
    <row r="83" spans="1:40" x14ac:dyDescent="0.55000000000000004">
      <c r="A83" s="1">
        <v>124</v>
      </c>
      <c r="B83" s="1">
        <v>74</v>
      </c>
      <c r="C83" s="1">
        <v>1.596591375370903E-15</v>
      </c>
      <c r="D83" s="1">
        <f t="shared" si="32"/>
        <v>1.5909742576891248E-15</v>
      </c>
      <c r="E83" s="1">
        <f t="shared" si="33"/>
        <v>3.5181936771224369E-3</v>
      </c>
      <c r="F83" s="1">
        <f t="shared" si="34"/>
        <v>1.6139509567658228E-20</v>
      </c>
      <c r="G83" s="1">
        <f t="shared" si="25"/>
        <v>1.6196491963274987E-20</v>
      </c>
      <c r="H83" s="1">
        <f t="shared" si="26"/>
        <v>2.7039077391184833E-2</v>
      </c>
      <c r="I83" s="1">
        <f>SUMPRODUCT(F83:$F$109, H83:$H$109)/(1+$G$1)*(1+$G$1)^B83/G83</f>
        <v>0.95222139711214859</v>
      </c>
      <c r="J83" s="1">
        <f t="shared" si="35"/>
        <v>1.0033506606448797</v>
      </c>
      <c r="L83" s="4"/>
      <c r="M83" s="4"/>
      <c r="N83" s="4"/>
      <c r="O83" s="4"/>
      <c r="P83" s="4"/>
      <c r="Q83" s="4"/>
      <c r="R83" s="4">
        <f t="shared" si="38"/>
        <v>94106.443056722492</v>
      </c>
      <c r="Y83" s="4">
        <f t="shared" si="29"/>
        <v>0</v>
      </c>
      <c r="Z83" s="4"/>
      <c r="AA83" s="4">
        <f t="shared" si="30"/>
        <v>0</v>
      </c>
      <c r="AB83" s="4">
        <f t="shared" si="31"/>
        <v>0</v>
      </c>
      <c r="AC83" s="4">
        <f t="shared" si="39"/>
        <v>0</v>
      </c>
      <c r="AD83" s="4">
        <f t="shared" si="40"/>
        <v>0</v>
      </c>
      <c r="AE83" s="4"/>
      <c r="AF83" s="4">
        <f t="shared" si="41"/>
        <v>0</v>
      </c>
      <c r="AG83" s="4">
        <f t="shared" si="42"/>
        <v>0</v>
      </c>
      <c r="AH83" s="4">
        <f t="shared" si="43"/>
        <v>0</v>
      </c>
      <c r="AI83" s="4">
        <f t="shared" si="44"/>
        <v>0</v>
      </c>
      <c r="AJ83" s="4"/>
      <c r="AK83" s="4">
        <f t="shared" si="45"/>
        <v>0</v>
      </c>
      <c r="AL83" s="4">
        <f t="shared" si="46"/>
        <v>0</v>
      </c>
      <c r="AM83" s="4">
        <f t="shared" si="47"/>
        <v>0</v>
      </c>
      <c r="AN83" s="4">
        <f t="shared" si="48"/>
        <v>0</v>
      </c>
    </row>
    <row r="84" spans="1:40" x14ac:dyDescent="0.55000000000000004">
      <c r="A84" s="1">
        <v>125</v>
      </c>
      <c r="B84" s="1">
        <v>75</v>
      </c>
      <c r="C84" s="1">
        <v>5.6171176817781258E-18</v>
      </c>
      <c r="D84" s="1">
        <f t="shared" si="32"/>
        <v>5.6171176817781258E-18</v>
      </c>
      <c r="E84" s="1">
        <f t="shared" si="33"/>
        <v>0</v>
      </c>
      <c r="F84" s="1">
        <f t="shared" si="34"/>
        <v>5.6982395616758419E-23</v>
      </c>
      <c r="G84" s="1">
        <f t="shared" si="25"/>
        <v>5.6982395616758419E-23</v>
      </c>
      <c r="H84" s="1">
        <f t="shared" si="26"/>
        <v>2.5751502277318886E-2</v>
      </c>
      <c r="I84" s="1">
        <f>SUMPRODUCT(F84:$F$109, H84:$H$109)/(1+$G$1)*(1+$G$1)^B84/G84</f>
        <v>0.95238095238095233</v>
      </c>
      <c r="J84" s="1">
        <f t="shared" si="35"/>
        <v>1.0000000000000011</v>
      </c>
      <c r="L84" s="4"/>
      <c r="M84" s="4"/>
      <c r="N84" s="4"/>
      <c r="O84" s="4"/>
      <c r="P84" s="4"/>
      <c r="Q84" s="4"/>
      <c r="R84" s="4">
        <f t="shared" si="38"/>
        <v>94126.124420459775</v>
      </c>
    </row>
    <row r="85" spans="1:40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40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40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40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40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40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40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40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40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40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40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40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8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8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P98" s="3"/>
    </row>
    <row r="99" spans="1:18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R99" s="2"/>
    </row>
    <row r="100" spans="1:18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8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8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8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8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8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8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8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8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8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hartman</dc:creator>
  <cp:lastModifiedBy>Brian Hartman</cp:lastModifiedBy>
  <dcterms:created xsi:type="dcterms:W3CDTF">2019-03-14T21:17:16Z</dcterms:created>
  <dcterms:modified xsi:type="dcterms:W3CDTF">2024-02-29T03:54:32Z</dcterms:modified>
</cp:coreProperties>
</file>